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drawings/drawing2.xml" ContentType="application/vnd.openxmlformats-officedocument.drawing+xml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embeddings/oleObject5.bin" ContentType="application/vnd.openxmlformats-officedocument.oleObject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embeddings/oleObject6.bin" ContentType="application/vnd.openxmlformats-officedocument.oleObject"/>
  <Override PartName="/xl/drawings/drawing1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9127"/>
  <workbookPr updateLinks="never" defaultThemeVersion="124226"/>
  <mc:AlternateContent xmlns:mc="http://schemas.openxmlformats.org/markup-compatibility/2006">
    <mc:Choice Requires="x15">
      <x15ac:absPath xmlns:x15ac="http://schemas.microsoft.com/office/spreadsheetml/2010/11/ac" url="C:\Users\anhduchx.CCR\Downloads\Github\WebPinHelper\assets\pindata\"/>
    </mc:Choice>
  </mc:AlternateContent>
  <xr:revisionPtr revIDLastSave="0" documentId="13_ncr:1_{206511BD-594C-4971-9347-5D27D9EFC97A}" xr6:coauthVersionLast="47" xr6:coauthVersionMax="47" xr10:uidLastSave="{00000000-0000-0000-0000-000000000000}"/>
  <bookViews>
    <workbookView xWindow="-120" yWindow="-120" windowWidth="29040" windowHeight="15720" tabRatio="802" xr2:uid="{00000000-000D-0000-FFFF-FFFF00000000}"/>
  </bookViews>
  <sheets>
    <sheet name="Sheet1" sheetId="47" r:id="rId1"/>
    <sheet name="Routing_instructions" sheetId="26" r:id="rId2"/>
    <sheet name="Rev" sheetId="22" r:id="rId3"/>
    <sheet name="General Instructions" sheetId="12" r:id="rId4"/>
    <sheet name="Summary (Intel Only)" sheetId="34" r:id="rId5"/>
    <sheet name="Modules Connections" sheetId="21" r:id="rId6"/>
    <sheet name="Decaps" sheetId="7" r:id="rId7"/>
    <sheet name="Sense lines" sheetId="20" r:id="rId8"/>
    <sheet name="Loopbacks" sheetId="46" r:id="rId9"/>
    <sheet name="EEPROM" sheetId="10" r:id="rId10"/>
    <sheet name="Stiffener" sheetId="11" r:id="rId11"/>
    <sheet name="HVMONI-HIMONI" sheetId="13" r:id="rId12"/>
    <sheet name="Time Domain" sheetId="43" r:id="rId13"/>
    <sheet name="IO GROUPING" sheetId="40" r:id="rId14"/>
    <sheet name="Trigger" sheetId="17" r:id="rId15"/>
    <sheet name="Socket-board config" sheetId="9" r:id="rId16"/>
    <sheet name="J1713 breakout Box" sheetId="18" r:id="rId17"/>
    <sheet name="TCI" sheetId="15" r:id="rId18"/>
    <sheet name="HMASTnG|HSLAVnG " sheetId="35" r:id="rId19"/>
  </sheets>
  <externalReferences>
    <externalReference r:id="rId20"/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</externalReferences>
  <definedNames>
    <definedName name="__saf05">#REF!</definedName>
    <definedName name="_xlnm._FilterDatabase" localSheetId="1" hidden="1">Routing_instructions!$A$1:$V$1156</definedName>
    <definedName name="_xlnm._FilterDatabase" localSheetId="4" hidden="1">'Summary (Intel Only)'!$B$1</definedName>
    <definedName name="_xlnm._FilterDatabase" localSheetId="12" hidden="1">'Time Domain'!$A$15:$C$73</definedName>
    <definedName name="_saf05" localSheetId="18">#REF!</definedName>
    <definedName name="_saf05" localSheetId="1">#REF!</definedName>
    <definedName name="_saf05">#REF!</definedName>
    <definedName name="a">[1]Do_not_Delete_Valid_Data!$BL$3:$BL$4</definedName>
    <definedName name="ALL">OFFSET('[2]XY Coordinates'!#REF!,0,0,COUNTA('[2]XY Coordinates'!$B:$B)-1,1)</definedName>
    <definedName name="ALLALL">OFFSET('[2]Diff pair'!$A$5:$K$12,0,0,COUNTA('[2]Diff pair'!$A$5:$A$1048576)-1,1)</definedName>
    <definedName name="Avail_signals">[3]Do_not_Delete_Valid_Data!$T$3:$T$23</definedName>
    <definedName name="BallGrid">#REF!</definedName>
    <definedName name="BallGrid_Numbers">#REF!</definedName>
    <definedName name="By4_" localSheetId="2">#REF!</definedName>
    <definedName name="By4_">[4]Do_Not_Delete!$I$2:$I$201</definedName>
    <definedName name="case" localSheetId="2">#REF!</definedName>
    <definedName name="case">[4]Do_Not_Delete!$U$1:$U$4</definedName>
    <definedName name="Chan_link">[5]Do_not_Delete_Valid_Data!$H$3:$H$5</definedName>
    <definedName name="CL_" localSheetId="2">#REF!</definedName>
    <definedName name="CL_">[4]Do_Not_Delete!$B$2:$B$5</definedName>
    <definedName name="cmt_handler_" localSheetId="18">[6]Pad_info!$B$11:$B$13</definedName>
    <definedName name="cmt_handler_">[7]Pad_info!$B$11:$B$13</definedName>
    <definedName name="config_" localSheetId="18">[3]oculus_input!#REF!</definedName>
    <definedName name="config_" localSheetId="1">[3]oculus_input!#REF!</definedName>
    <definedName name="config_">[3]oculus_input!#REF!</definedName>
    <definedName name="config_name" localSheetId="18">[3]Do_not_Delete_Valid_Data!#REF!</definedName>
    <definedName name="config_name" localSheetId="1">[3]Do_not_Delete_Valid_Data!#REF!</definedName>
    <definedName name="config_name">[3]Do_not_Delete_Valid_Data!#REF!</definedName>
    <definedName name="Creat_PS_tab_button" localSheetId="18">[8]STTD!#REF!</definedName>
    <definedName name="Creat_PS_tab_button" localSheetId="1">[8]STTD!#REF!</definedName>
    <definedName name="Creat_PS_tab_button">[8]STTD!#REF!</definedName>
    <definedName name="Daisy_chain">[5]Do_not_Delete_Valid_Data!$AD$3:$AD$202</definedName>
    <definedName name="Db">1</definedName>
    <definedName name="DC_" localSheetId="2">#REF!</definedName>
    <definedName name="DC_">[4]Do_Not_Delete!$N$2:$N$201</definedName>
    <definedName name="Diff_" localSheetId="18">[6]set_validations_!$A$2:$A$401</definedName>
    <definedName name="Diff_" localSheetId="2">#REF!</definedName>
    <definedName name="Diff_">[7]set_validations_!$A$2:$A$401</definedName>
    <definedName name="Diff_pair">[5]Do_not_Delete_Valid_Data!$F$3:$F$202</definedName>
    <definedName name="Dut_config">[3]Do_not_Delete_Valid_Data!$AB$3:$AB$16</definedName>
    <definedName name="Fab_Process">[3]Do_not_Delete_Valid_Data!$Q$3:$Q$16</definedName>
    <definedName name="Function">OFFSET('[2]XY Coordinates'!$I$7,0,0,COUNTA('[2]XY Coordinates'!$I:$I)-1,1)</definedName>
    <definedName name="gang_" localSheetId="18">[6]set_validations_!$D$2:$D$201</definedName>
    <definedName name="gang_">[7]set_validations_!$D$2:$D$201</definedName>
    <definedName name="Gang_ST" localSheetId="2">#REF!</definedName>
    <definedName name="Gang_ST">[4]Do_Not_Delete!$E$2:$E$201</definedName>
    <definedName name="ganged">[5]Do_not_Delete_Valid_Data!$C$3:$C$92</definedName>
    <definedName name="GHz">1000000000</definedName>
    <definedName name="HANDLERS" localSheetId="18">#REF!</definedName>
    <definedName name="HANDLERS" localSheetId="1">#REF!</definedName>
    <definedName name="HANDLERS">#REF!</definedName>
    <definedName name="HS_" localSheetId="2">#REF!</definedName>
    <definedName name="HS_">[4]Do_Not_Delete!$Q$2:$Q$3</definedName>
    <definedName name="Hz">1</definedName>
    <definedName name="KHz">1000</definedName>
    <definedName name="LbPCB_" localSheetId="2">#REF!</definedName>
    <definedName name="LbPCB_">[4]Do_Not_Delete!$D$2:$D$201</definedName>
    <definedName name="LbST_" localSheetId="2">#REF!</definedName>
    <definedName name="LbST_">[4]Do_Not_Delete!$C$2:$C$201</definedName>
    <definedName name="Loop_back" localSheetId="18">[6]set_validations_!$E$2:$E$201</definedName>
    <definedName name="Loop_back" localSheetId="2">[5]Do_not_Delete_Valid_Data!$D$3:$D$202</definedName>
    <definedName name="Loop_back">[7]set_validations_!$E$2:$E$201</definedName>
    <definedName name="mA">0.001</definedName>
    <definedName name="Match_" localSheetId="18">[6]set_validations_!$B$2:$B$201</definedName>
    <definedName name="Match_" localSheetId="2">#REF!</definedName>
    <definedName name="Match_">[7]set_validations_!$B$2:$B$201</definedName>
    <definedName name="Match_group">[5]Do_not_Delete_Valid_Data!$E$3:$E$202</definedName>
    <definedName name="mccnt" localSheetId="18">#REF!</definedName>
    <definedName name="mccnt" localSheetId="1">#REF!</definedName>
    <definedName name="mccnt">#REF!</definedName>
    <definedName name="mcdiff" localSheetId="18">#REF!</definedName>
    <definedName name="mcdiff" localSheetId="1">#REF!</definedName>
    <definedName name="mcdiff">#REF!</definedName>
    <definedName name="mchpvt" localSheetId="18">#REF!</definedName>
    <definedName name="mchpvt" localSheetId="1">#REF!</definedName>
    <definedName name="mchpvt">#REF!</definedName>
    <definedName name="mcmet1" localSheetId="18">#REF!</definedName>
    <definedName name="mcmet1" localSheetId="1">#REF!</definedName>
    <definedName name="mcmet1">#REF!</definedName>
    <definedName name="mcmet2" localSheetId="18">#REF!</definedName>
    <definedName name="mcmet2" localSheetId="1">#REF!</definedName>
    <definedName name="mcmet2">#REF!</definedName>
    <definedName name="mcmet3" localSheetId="18">#REF!</definedName>
    <definedName name="mcmet3" localSheetId="1">#REF!</definedName>
    <definedName name="mcmet3">#REF!</definedName>
    <definedName name="mcmet4" localSheetId="18">#REF!</definedName>
    <definedName name="mcmet4" localSheetId="1">#REF!</definedName>
    <definedName name="mcmet4">#REF!</definedName>
    <definedName name="mcmet5" localSheetId="18">#REF!</definedName>
    <definedName name="mcmet5" localSheetId="1">#REF!</definedName>
    <definedName name="mcmet5">#REF!</definedName>
    <definedName name="mcnwell" localSheetId="18">#REF!</definedName>
    <definedName name="mcnwell" localSheetId="1">#REF!</definedName>
    <definedName name="mcnwell">#REF!</definedName>
    <definedName name="mcpad" localSheetId="18">#REF!</definedName>
    <definedName name="mcpad" localSheetId="1">#REF!</definedName>
    <definedName name="mcpad">#REF!</definedName>
    <definedName name="mcpolyi" localSheetId="18">#REF!</definedName>
    <definedName name="mcpolyi" localSheetId="1">#REF!</definedName>
    <definedName name="mcpolyi">#REF!</definedName>
    <definedName name="mcpolyn" localSheetId="18">#REF!</definedName>
    <definedName name="mcpolyn" localSheetId="1">#REF!</definedName>
    <definedName name="mcpolyn">#REF!</definedName>
    <definedName name="mcpolyp" localSheetId="18">#REF!</definedName>
    <definedName name="mcpolyp" localSheetId="1">#REF!</definedName>
    <definedName name="mcpolyp">#REF!</definedName>
    <definedName name="mcpop" localSheetId="18">#REF!</definedName>
    <definedName name="mcpop" localSheetId="1">#REF!</definedName>
    <definedName name="mcpop">#REF!</definedName>
    <definedName name="mcpov" localSheetId="18">#REF!</definedName>
    <definedName name="mcpov" localSheetId="1">#REF!</definedName>
    <definedName name="mcpov">#REF!</definedName>
    <definedName name="mcpst" localSheetId="18">#REF!</definedName>
    <definedName name="mcpst" localSheetId="1">#REF!</definedName>
    <definedName name="mcpst">#REF!</definedName>
    <definedName name="mcvia" localSheetId="18">#REF!</definedName>
    <definedName name="mcvia" localSheetId="1">#REF!</definedName>
    <definedName name="mcvia">#REF!</definedName>
    <definedName name="mcvia2" localSheetId="18">#REF!</definedName>
    <definedName name="mcvia2" localSheetId="1">#REF!</definedName>
    <definedName name="mcvia2">#REF!</definedName>
    <definedName name="mcvia3" localSheetId="18">#REF!</definedName>
    <definedName name="mcvia3" localSheetId="1">#REF!</definedName>
    <definedName name="mcvia3">#REF!</definedName>
    <definedName name="mcvia4" localSheetId="18">#REF!</definedName>
    <definedName name="mcvia4" localSheetId="1">#REF!</definedName>
    <definedName name="mcvia4">#REF!</definedName>
    <definedName name="MHz">1000000</definedName>
    <definedName name="mmet5" localSheetId="18">#REF!</definedName>
    <definedName name="mmet5" localSheetId="1">#REF!</definedName>
    <definedName name="mmet5">#REF!</definedName>
    <definedName name="module_max_" localSheetId="18">#REF!</definedName>
    <definedName name="module_max_" localSheetId="1">#REF!</definedName>
    <definedName name="module_max_">#REF!</definedName>
    <definedName name="mpcnt" localSheetId="18">#REF!</definedName>
    <definedName name="mpcnt" localSheetId="1">#REF!</definedName>
    <definedName name="mpcnt">#REF!</definedName>
    <definedName name="mpdiff" localSheetId="18">#REF!</definedName>
    <definedName name="mpdiff" localSheetId="1">#REF!</definedName>
    <definedName name="mpdiff">#REF!</definedName>
    <definedName name="mphpvt" localSheetId="18">#REF!</definedName>
    <definedName name="mphpvt" localSheetId="1">#REF!</definedName>
    <definedName name="mphpvt">#REF!</definedName>
    <definedName name="mpmet1" localSheetId="18">#REF!</definedName>
    <definedName name="mpmet1" localSheetId="1">#REF!</definedName>
    <definedName name="mpmet1">#REF!</definedName>
    <definedName name="mpmet2" localSheetId="18">#REF!</definedName>
    <definedName name="mpmet2" localSheetId="1">#REF!</definedName>
    <definedName name="mpmet2">#REF!</definedName>
    <definedName name="mpmet3" localSheetId="18">#REF!</definedName>
    <definedName name="mpmet3" localSheetId="1">#REF!</definedName>
    <definedName name="mpmet3">#REF!</definedName>
    <definedName name="mpmet4" localSheetId="18">#REF!</definedName>
    <definedName name="mpmet4" localSheetId="1">#REF!</definedName>
    <definedName name="mpmet4">#REF!</definedName>
    <definedName name="mpmet5" localSheetId="18">#REF!</definedName>
    <definedName name="mpmet5" localSheetId="1">#REF!</definedName>
    <definedName name="mpmet5">#REF!</definedName>
    <definedName name="mpnwell" localSheetId="18">#REF!</definedName>
    <definedName name="mpnwell" localSheetId="1">#REF!</definedName>
    <definedName name="mpnwell">#REF!</definedName>
    <definedName name="mpolyio" localSheetId="18">'[9]UDR1 v80 vs. UMC 0.18um'!#REF!</definedName>
    <definedName name="mpolyio" localSheetId="1">'[9]UDR1 v80 vs. UMC 0.18um'!#REF!</definedName>
    <definedName name="mpolyio">'[9]UDR1 v80 vs. UMC 0.18um'!#REF!</definedName>
    <definedName name="mpolyio2" localSheetId="18">'[9]UDR1 v80 vs. UMC 0.18um'!#REF!</definedName>
    <definedName name="mpolyio2" localSheetId="1">'[9]UDR1 v80 vs. UMC 0.18um'!#REF!</definedName>
    <definedName name="mpolyio2">'[9]UDR1 v80 vs. UMC 0.18um'!#REF!</definedName>
    <definedName name="mpolynh" localSheetId="18">#REF!</definedName>
    <definedName name="mpolynh" localSheetId="1">#REF!</definedName>
    <definedName name="mpolynh">#REF!</definedName>
    <definedName name="mpolynio" localSheetId="18">#REF!</definedName>
    <definedName name="mpolynio" localSheetId="1">#REF!</definedName>
    <definedName name="mpolynio">#REF!</definedName>
    <definedName name="mpolyph" localSheetId="18">#REF!</definedName>
    <definedName name="mpolyph" localSheetId="1">#REF!</definedName>
    <definedName name="mpolyph">#REF!</definedName>
    <definedName name="mpolypio" localSheetId="18">#REF!</definedName>
    <definedName name="mpolypio" localSheetId="1">#REF!</definedName>
    <definedName name="mpolypio">#REF!</definedName>
    <definedName name="mppad" localSheetId="18">#REF!</definedName>
    <definedName name="mppad" localSheetId="1">#REF!</definedName>
    <definedName name="mppad">#REF!</definedName>
    <definedName name="mppolyi" localSheetId="18">#REF!</definedName>
    <definedName name="mppolyi" localSheetId="1">#REF!</definedName>
    <definedName name="mppolyi">#REF!</definedName>
    <definedName name="mppolyn" localSheetId="18">#REF!</definedName>
    <definedName name="mppolyn" localSheetId="1">#REF!</definedName>
    <definedName name="mppolyn">#REF!</definedName>
    <definedName name="mppolyp" localSheetId="18">#REF!</definedName>
    <definedName name="mppolyp" localSheetId="1">#REF!</definedName>
    <definedName name="mppolyp">#REF!</definedName>
    <definedName name="mppop" localSheetId="18">#REF!</definedName>
    <definedName name="mppop" localSheetId="1">#REF!</definedName>
    <definedName name="mppop">#REF!</definedName>
    <definedName name="mppov" localSheetId="18">#REF!</definedName>
    <definedName name="mppov" localSheetId="1">#REF!</definedName>
    <definedName name="mppov">#REF!</definedName>
    <definedName name="mppst" localSheetId="18">#REF!</definedName>
    <definedName name="mppst" localSheetId="1">#REF!</definedName>
    <definedName name="mppst">#REF!</definedName>
    <definedName name="mpvia" localSheetId="18">#REF!</definedName>
    <definedName name="mpvia" localSheetId="1">#REF!</definedName>
    <definedName name="mpvia">#REF!</definedName>
    <definedName name="mpvia2" localSheetId="18">#REF!</definedName>
    <definedName name="mpvia2" localSheetId="1">#REF!</definedName>
    <definedName name="mpvia2">#REF!</definedName>
    <definedName name="mpvia3" localSheetId="18">#REF!</definedName>
    <definedName name="mpvia3" localSheetId="1">#REF!</definedName>
    <definedName name="mpvia3">#REF!</definedName>
    <definedName name="mpvia4" localSheetId="18">#REF!</definedName>
    <definedName name="mpvia4" localSheetId="1">#REF!</definedName>
    <definedName name="mpvia4">#REF!</definedName>
    <definedName name="ms">0.001</definedName>
    <definedName name="mthox" localSheetId="18">#REF!</definedName>
    <definedName name="mthox" localSheetId="1">#REF!</definedName>
    <definedName name="mthox">#REF!</definedName>
    <definedName name="mV">0.001</definedName>
    <definedName name="mvia1" localSheetId="18">#REF!</definedName>
    <definedName name="mvia1" localSheetId="1">#REF!</definedName>
    <definedName name="mvia1">#REF!</definedName>
    <definedName name="mvia4" localSheetId="18">#REF!</definedName>
    <definedName name="mvia4" localSheetId="1">#REF!</definedName>
    <definedName name="mvia4">#REF!</definedName>
    <definedName name="nA">0.000000001</definedName>
    <definedName name="No_Probe">OFFSET('[2]XY Coordinates'!#REF!,0,0,COUNTA('[2]XY Coordinates'!#REF!)-1,1)</definedName>
    <definedName name="Noprobe" localSheetId="2">#REF!</definedName>
    <definedName name="Noprobe">[4]Do_Not_Delete!$M$2:$M$2</definedName>
    <definedName name="ns">0.000000001</definedName>
    <definedName name="nV">0.000000001</definedName>
    <definedName name="oculus_config_" localSheetId="18">[3]oculus_input!#REF!</definedName>
    <definedName name="oculus_config_" localSheetId="1">[3]oculus_input!#REF!</definedName>
    <definedName name="oculus_config_">[3]oculus_input!#REF!</definedName>
    <definedName name="pA">0.000000000001</definedName>
    <definedName name="paf" localSheetId="18">#REF!</definedName>
    <definedName name="paf" localSheetId="1">#REF!</definedName>
    <definedName name="paf">#REF!</definedName>
    <definedName name="pafvia2" localSheetId="18">#REF!</definedName>
    <definedName name="pafvia2" localSheetId="1">#REF!</definedName>
    <definedName name="pafvia2">#REF!</definedName>
    <definedName name="Parallel" localSheetId="18">[3]Do_not_Delete_Valid_Data!#REF!</definedName>
    <definedName name="Parallel" localSheetId="1">[3]Do_not_Delete_Valid_Data!#REF!</definedName>
    <definedName name="Parallel">[3]Do_not_Delete_Valid_Data!#REF!</definedName>
    <definedName name="Parallelism">[3]Do_not_Delete_Valid_Data!$AA$3:$AA$8</definedName>
    <definedName name="PC_usage">[3]Do_not_Delete_Valid_Data!$S$3:$S$4</definedName>
    <definedName name="PCB_LB">[5]Do_not_Delete_Valid_Data!$AC$3:$AC$202</definedName>
    <definedName name="pcnt" localSheetId="18">#REF!</definedName>
    <definedName name="pcnt" localSheetId="1">#REF!</definedName>
    <definedName name="pcnt">#REF!</definedName>
    <definedName name="pdiff" localSheetId="18">#REF!</definedName>
    <definedName name="pdiff" localSheetId="1">#REF!</definedName>
    <definedName name="pdiff">#REF!</definedName>
    <definedName name="phpvt" localSheetId="18">#REF!</definedName>
    <definedName name="phpvt" localSheetId="1">#REF!</definedName>
    <definedName name="phpvt">#REF!</definedName>
    <definedName name="phvn" localSheetId="18">#REF!</definedName>
    <definedName name="phvn" localSheetId="1">#REF!</definedName>
    <definedName name="phvn">#REF!</definedName>
    <definedName name="pmet1" localSheetId="18">#REF!</definedName>
    <definedName name="pmet1" localSheetId="1">#REF!</definedName>
    <definedName name="pmet1">#REF!</definedName>
    <definedName name="pmet2" localSheetId="18">#REF!</definedName>
    <definedName name="pmet2" localSheetId="1">#REF!</definedName>
    <definedName name="pmet2">#REF!</definedName>
    <definedName name="pmet3" localSheetId="18">#REF!</definedName>
    <definedName name="pmet3" localSheetId="1">#REF!</definedName>
    <definedName name="pmet3">#REF!</definedName>
    <definedName name="pmet5" localSheetId="18">#REF!</definedName>
    <definedName name="pmet5" localSheetId="1">#REF!</definedName>
    <definedName name="pmet5">#REF!</definedName>
    <definedName name="pnwell" localSheetId="18">#REF!</definedName>
    <definedName name="pnwell" localSheetId="1">#REF!</definedName>
    <definedName name="pnwell">#REF!</definedName>
    <definedName name="POR_depop" localSheetId="18">[3]Instruction!#REF!</definedName>
    <definedName name="POR_depop" localSheetId="1">[3]Instruction!#REF!</definedName>
    <definedName name="POR_depop">[3]Instruction!#REF!</definedName>
    <definedName name="POR_diefile" localSheetId="18">[3]Instruction!#REF!</definedName>
    <definedName name="POR_diefile" localSheetId="1">[3]Instruction!#REF!</definedName>
    <definedName name="POR_diefile">[3]Instruction!#REF!</definedName>
    <definedName name="power_" localSheetId="18">#REF!</definedName>
    <definedName name="power_" localSheetId="1">#REF!</definedName>
    <definedName name="power_">#REF!</definedName>
    <definedName name="ppad" localSheetId="18">#REF!</definedName>
    <definedName name="ppad" localSheetId="1">#REF!</definedName>
    <definedName name="ppad">#REF!</definedName>
    <definedName name="ppolyi" localSheetId="18">#REF!</definedName>
    <definedName name="ppolyi" localSheetId="1">#REF!</definedName>
    <definedName name="ppolyi">#REF!</definedName>
    <definedName name="ppolyio" localSheetId="18">'[9]UDR1 v80 vs. UMC 0.18um'!#REF!</definedName>
    <definedName name="ppolyio" localSheetId="1">'[9]UDR1 v80 vs. UMC 0.18um'!#REF!</definedName>
    <definedName name="ppolyio">'[9]UDR1 v80 vs. UMC 0.18um'!#REF!</definedName>
    <definedName name="ppolyio2" localSheetId="18">'[9]UDR1 v80 vs. UMC 0.18um'!#REF!</definedName>
    <definedName name="ppolyio2" localSheetId="1">'[9]UDR1 v80 vs. UMC 0.18um'!#REF!</definedName>
    <definedName name="ppolyio2">'[9]UDR1 v80 vs. UMC 0.18um'!#REF!</definedName>
    <definedName name="ppolyn" localSheetId="18">#REF!</definedName>
    <definedName name="ppolyn" localSheetId="1">#REF!</definedName>
    <definedName name="ppolyn">#REF!</definedName>
    <definedName name="ppolynh" localSheetId="18">#REF!</definedName>
    <definedName name="ppolynh" localSheetId="1">#REF!</definedName>
    <definedName name="ppolynh">#REF!</definedName>
    <definedName name="ppolynio" localSheetId="18">#REF!</definedName>
    <definedName name="ppolynio" localSheetId="1">#REF!</definedName>
    <definedName name="ppolynio">#REF!</definedName>
    <definedName name="ppolynp" localSheetId="18">#REF!</definedName>
    <definedName name="ppolynp" localSheetId="1">#REF!</definedName>
    <definedName name="ppolynp">#REF!</definedName>
    <definedName name="ppolyp" localSheetId="18">#REF!</definedName>
    <definedName name="ppolyp" localSheetId="1">#REF!</definedName>
    <definedName name="ppolyp">#REF!</definedName>
    <definedName name="ppolypio" localSheetId="18">#REF!</definedName>
    <definedName name="ppolypio" localSheetId="1">#REF!</definedName>
    <definedName name="ppolypio">#REF!</definedName>
    <definedName name="ppov" localSheetId="18">#REF!</definedName>
    <definedName name="ppov" localSheetId="1">#REF!</definedName>
    <definedName name="ppov">#REF!</definedName>
    <definedName name="ppst" localSheetId="18">#REF!</definedName>
    <definedName name="ppst" localSheetId="1">#REF!</definedName>
    <definedName name="ppst">#REF!</definedName>
    <definedName name="Prober_type">[3]Do_not_Delete_Valid_Data!$R$3:$R$6</definedName>
    <definedName name="ps">0.000000000001</definedName>
    <definedName name="pthox" localSheetId="18">#REF!</definedName>
    <definedName name="pthox" localSheetId="1">#REF!</definedName>
    <definedName name="pthox">#REF!</definedName>
    <definedName name="PU_D" localSheetId="2">#REF!</definedName>
    <definedName name="PU_D">[4]Do_Not_Delete!$L$2:$L$4</definedName>
    <definedName name="pvia" localSheetId="18">#REF!</definedName>
    <definedName name="pvia" localSheetId="1">#REF!</definedName>
    <definedName name="pvia">#REF!</definedName>
    <definedName name="pvia1" localSheetId="18">#REF!</definedName>
    <definedName name="pvia1" localSheetId="1">#REF!</definedName>
    <definedName name="pvia1">#REF!</definedName>
    <definedName name="pvia2" localSheetId="18">#REF!</definedName>
    <definedName name="pvia2" localSheetId="1">#REF!</definedName>
    <definedName name="pvia2">#REF!</definedName>
    <definedName name="pvia4" localSheetId="18">#REF!</definedName>
    <definedName name="pvia4" localSheetId="1">#REF!</definedName>
    <definedName name="pvia4">#REF!</definedName>
    <definedName name="PWR_GND" localSheetId="2">#REF!</definedName>
    <definedName name="PWR_GND">[4]Do_Not_Delete!$S$1:$S$4</definedName>
    <definedName name="S">1</definedName>
    <definedName name="saf" localSheetId="18">#REF!</definedName>
    <definedName name="saf" localSheetId="1">#REF!</definedName>
    <definedName name="saf">#REF!</definedName>
    <definedName name="safvia2" localSheetId="18">#REF!</definedName>
    <definedName name="safvia2" localSheetId="1">#REF!</definedName>
    <definedName name="safvia2">#REF!</definedName>
    <definedName name="safvia205" localSheetId="18">#REF!</definedName>
    <definedName name="safvia205" localSheetId="1">#REF!</definedName>
    <definedName name="safvia205">#REF!</definedName>
    <definedName name="Scan">[5]Do_not_Delete_Valid_Data!$G$3:$G$5</definedName>
    <definedName name="Scan_" localSheetId="2">#REF!</definedName>
    <definedName name="Scan_">[4]Do_Not_Delete!$A$2:$A$4</definedName>
    <definedName name="sccnt" localSheetId="18">#REF!</definedName>
    <definedName name="sccnt" localSheetId="1">#REF!</definedName>
    <definedName name="sccnt">#REF!</definedName>
    <definedName name="scdiff" localSheetId="18">#REF!</definedName>
    <definedName name="scdiff" localSheetId="1">#REF!</definedName>
    <definedName name="scdiff">#REF!</definedName>
    <definedName name="schpvt" localSheetId="18">#REF!</definedName>
    <definedName name="schpvt" localSheetId="1">#REF!</definedName>
    <definedName name="schpvt">#REF!</definedName>
    <definedName name="scmet1" localSheetId="18">#REF!</definedName>
    <definedName name="scmet1" localSheetId="1">#REF!</definedName>
    <definedName name="scmet1">#REF!</definedName>
    <definedName name="scmet2" localSheetId="18">#REF!</definedName>
    <definedName name="scmet2" localSheetId="1">#REF!</definedName>
    <definedName name="scmet2">#REF!</definedName>
    <definedName name="scmet3" localSheetId="18">#REF!</definedName>
    <definedName name="scmet3" localSheetId="1">#REF!</definedName>
    <definedName name="scmet3">#REF!</definedName>
    <definedName name="scmet4" localSheetId="18">#REF!</definedName>
    <definedName name="scmet4" localSheetId="1">#REF!</definedName>
    <definedName name="scmet4">#REF!</definedName>
    <definedName name="scmet5" localSheetId="18">#REF!</definedName>
    <definedName name="scmet5" localSheetId="1">#REF!</definedName>
    <definedName name="scmet5">#REF!</definedName>
    <definedName name="scnt" localSheetId="18">#REF!</definedName>
    <definedName name="scnt" localSheetId="1">#REF!</definedName>
    <definedName name="scnt">#REF!</definedName>
    <definedName name="scnt05" localSheetId="18">#REF!</definedName>
    <definedName name="scnt05" localSheetId="1">#REF!</definedName>
    <definedName name="scnt05">#REF!</definedName>
    <definedName name="scnwell" localSheetId="18">#REF!</definedName>
    <definedName name="scnwell" localSheetId="1">#REF!</definedName>
    <definedName name="scnwell">#REF!</definedName>
    <definedName name="scpad" localSheetId="18">#REF!</definedName>
    <definedName name="scpad" localSheetId="1">#REF!</definedName>
    <definedName name="scpad">#REF!</definedName>
    <definedName name="scpolyi" localSheetId="18">#REF!</definedName>
    <definedName name="scpolyi" localSheetId="1">#REF!</definedName>
    <definedName name="scpolyi">#REF!</definedName>
    <definedName name="scpolyn" localSheetId="18">#REF!</definedName>
    <definedName name="scpolyn" localSheetId="1">#REF!</definedName>
    <definedName name="scpolyn">#REF!</definedName>
    <definedName name="scpolyp" localSheetId="18">#REF!</definedName>
    <definedName name="scpolyp" localSheetId="1">#REF!</definedName>
    <definedName name="scpolyp">#REF!</definedName>
    <definedName name="scpop" localSheetId="18">#REF!</definedName>
    <definedName name="scpop" localSheetId="1">#REF!</definedName>
    <definedName name="scpop">#REF!</definedName>
    <definedName name="scpov" localSheetId="18">#REF!</definedName>
    <definedName name="scpov" localSheetId="1">#REF!</definedName>
    <definedName name="scpov">#REF!</definedName>
    <definedName name="scpst" localSheetId="18">#REF!</definedName>
    <definedName name="scpst" localSheetId="1">#REF!</definedName>
    <definedName name="scpst">#REF!</definedName>
    <definedName name="scvia" localSheetId="18">#REF!</definedName>
    <definedName name="scvia" localSheetId="1">#REF!</definedName>
    <definedName name="scvia">#REF!</definedName>
    <definedName name="scvia2" localSheetId="18">#REF!</definedName>
    <definedName name="scvia2" localSheetId="1">#REF!</definedName>
    <definedName name="scvia2">#REF!</definedName>
    <definedName name="scvia3" localSheetId="18">#REF!</definedName>
    <definedName name="scvia3" localSheetId="1">#REF!</definedName>
    <definedName name="scvia3">#REF!</definedName>
    <definedName name="scvia4" localSheetId="18">#REF!</definedName>
    <definedName name="scvia4" localSheetId="1">#REF!</definedName>
    <definedName name="scvia4">#REF!</definedName>
    <definedName name="sdiff" localSheetId="18">#REF!</definedName>
    <definedName name="sdiff" localSheetId="1">#REF!</definedName>
    <definedName name="sdiff">#REF!</definedName>
    <definedName name="sdiff05" localSheetId="18">#REF!</definedName>
    <definedName name="sdiff05" localSheetId="1">#REF!</definedName>
    <definedName name="sdiff05">#REF!</definedName>
    <definedName name="Share_" localSheetId="18">[6]set_validations_!$C$2:$C$201</definedName>
    <definedName name="Share_">[7]set_validations_!$C$2:$C$201</definedName>
    <definedName name="Share_chan">[5]Do_not_Delete_Valid_Data!$C$93:$C$292</definedName>
    <definedName name="Share_PCB" localSheetId="2">#REF!</definedName>
    <definedName name="Share_PCB">[4]Do_Not_Delete!$R$2:$R$201</definedName>
    <definedName name="Share_ST" localSheetId="2">#REF!</definedName>
    <definedName name="Share_ST">[4]Do_Not_Delete!$F$2:$F$201</definedName>
    <definedName name="shpvt05" localSheetId="18">#REF!</definedName>
    <definedName name="shpvt05" localSheetId="1">#REF!</definedName>
    <definedName name="shpvt05">#REF!</definedName>
    <definedName name="shrink_factor" localSheetId="18">#REF!</definedName>
    <definedName name="shrink_factor" localSheetId="1">#REF!</definedName>
    <definedName name="shrink_factor">#REF!</definedName>
    <definedName name="shvn" localSheetId="18">#REF!</definedName>
    <definedName name="shvn" localSheetId="1">#REF!</definedName>
    <definedName name="shvn">#REF!</definedName>
    <definedName name="shvn05" localSheetId="18">#REF!</definedName>
    <definedName name="shvn05" localSheetId="1">#REF!</definedName>
    <definedName name="shvn05">#REF!</definedName>
    <definedName name="smet1" localSheetId="18">#REF!</definedName>
    <definedName name="smet1" localSheetId="1">#REF!</definedName>
    <definedName name="smet1">#REF!</definedName>
    <definedName name="smet105" localSheetId="18">#REF!</definedName>
    <definedName name="smet105" localSheetId="1">#REF!</definedName>
    <definedName name="smet105">#REF!</definedName>
    <definedName name="smet2" localSheetId="18">#REF!</definedName>
    <definedName name="smet2" localSheetId="1">#REF!</definedName>
    <definedName name="smet2">#REF!</definedName>
    <definedName name="smet205" localSheetId="18">#REF!</definedName>
    <definedName name="smet205" localSheetId="1">#REF!</definedName>
    <definedName name="smet205">#REF!</definedName>
    <definedName name="smet3" localSheetId="18">#REF!</definedName>
    <definedName name="smet3" localSheetId="1">#REF!</definedName>
    <definedName name="smet3">#REF!</definedName>
    <definedName name="smet305" localSheetId="18">#REF!</definedName>
    <definedName name="smet305" localSheetId="1">#REF!</definedName>
    <definedName name="smet305">#REF!</definedName>
    <definedName name="smet5" localSheetId="18">#REF!</definedName>
    <definedName name="smet5" localSheetId="1">#REF!</definedName>
    <definedName name="smet5">#REF!</definedName>
    <definedName name="snwell" localSheetId="18">#REF!</definedName>
    <definedName name="snwell" localSheetId="1">#REF!</definedName>
    <definedName name="snwell">#REF!</definedName>
    <definedName name="snwell05" localSheetId="18">#REF!</definedName>
    <definedName name="snwell05" localSheetId="1">#REF!</definedName>
    <definedName name="snwell05">#REF!</definedName>
    <definedName name="spad" localSheetId="18">#REF!</definedName>
    <definedName name="spad" localSheetId="1">#REF!</definedName>
    <definedName name="spad">#REF!</definedName>
    <definedName name="spad05" localSheetId="18">#REF!</definedName>
    <definedName name="spad05" localSheetId="1">#REF!</definedName>
    <definedName name="spad05">#REF!</definedName>
    <definedName name="spcnt" localSheetId="18">#REF!</definedName>
    <definedName name="spcnt" localSheetId="1">#REF!</definedName>
    <definedName name="spcnt">#REF!</definedName>
    <definedName name="spdiff" localSheetId="18">#REF!</definedName>
    <definedName name="spdiff" localSheetId="1">#REF!</definedName>
    <definedName name="spdiff">#REF!</definedName>
    <definedName name="spfst05" localSheetId="18">#REF!</definedName>
    <definedName name="spfst05" localSheetId="1">#REF!</definedName>
    <definedName name="spfst05">#REF!</definedName>
    <definedName name="sphpvt" localSheetId="18">#REF!</definedName>
    <definedName name="sphpvt" localSheetId="1">#REF!</definedName>
    <definedName name="sphpvt">#REF!</definedName>
    <definedName name="spmet1" localSheetId="18">#REF!</definedName>
    <definedName name="spmet1" localSheetId="1">#REF!</definedName>
    <definedName name="spmet1">#REF!</definedName>
    <definedName name="spmet2" localSheetId="18">#REF!</definedName>
    <definedName name="spmet2" localSheetId="1">#REF!</definedName>
    <definedName name="spmet2">#REF!</definedName>
    <definedName name="spmet3" localSheetId="18">#REF!</definedName>
    <definedName name="spmet3" localSheetId="1">#REF!</definedName>
    <definedName name="spmet3">#REF!</definedName>
    <definedName name="spmet4" localSheetId="18">#REF!</definedName>
    <definedName name="spmet4" localSheetId="1">#REF!</definedName>
    <definedName name="spmet4">#REF!</definedName>
    <definedName name="spmet5" localSheetId="18">#REF!</definedName>
    <definedName name="spmet5" localSheetId="1">#REF!</definedName>
    <definedName name="spmet5">#REF!</definedName>
    <definedName name="spnwell" localSheetId="18">#REF!</definedName>
    <definedName name="spnwell" localSheetId="1">#REF!</definedName>
    <definedName name="spnwell">#REF!</definedName>
    <definedName name="spolyhn05" localSheetId="18">#REF!</definedName>
    <definedName name="spolyhn05" localSheetId="1">#REF!</definedName>
    <definedName name="spolyhn05">#REF!</definedName>
    <definedName name="spolyhp05" localSheetId="18">#REF!</definedName>
    <definedName name="spolyhp05" localSheetId="1">#REF!</definedName>
    <definedName name="spolyhp05">#REF!</definedName>
    <definedName name="spolyi" localSheetId="18">#REF!</definedName>
    <definedName name="spolyi" localSheetId="1">#REF!</definedName>
    <definedName name="spolyi">#REF!</definedName>
    <definedName name="spolyi05" localSheetId="18">#REF!</definedName>
    <definedName name="spolyi05" localSheetId="1">#REF!</definedName>
    <definedName name="spolyi05">#REF!</definedName>
    <definedName name="spolyio" localSheetId="18">'[9]UDR1 v80 vs. UMC 0.18um'!#REF!</definedName>
    <definedName name="spolyio" localSheetId="1">'[9]UDR1 v80 vs. UMC 0.18um'!#REF!</definedName>
    <definedName name="spolyio">'[9]UDR1 v80 vs. UMC 0.18um'!#REF!</definedName>
    <definedName name="spolyio2" localSheetId="18">'[9]UDR1 v80 vs. UMC 0.18um'!#REF!</definedName>
    <definedName name="spolyio2" localSheetId="1">'[9]UDR1 v80 vs. UMC 0.18um'!#REF!</definedName>
    <definedName name="spolyio2">'[9]UDR1 v80 vs. UMC 0.18um'!#REF!</definedName>
    <definedName name="spolyn" localSheetId="18">#REF!</definedName>
    <definedName name="spolyn" localSheetId="1">#REF!</definedName>
    <definedName name="spolyn">#REF!</definedName>
    <definedName name="spolyn05" localSheetId="18">#REF!</definedName>
    <definedName name="spolyn05" localSheetId="1">#REF!</definedName>
    <definedName name="spolyn05">#REF!</definedName>
    <definedName name="spolynh" localSheetId="18">#REF!</definedName>
    <definedName name="spolynh" localSheetId="1">#REF!</definedName>
    <definedName name="spolynh">#REF!</definedName>
    <definedName name="spolynio" localSheetId="18">#REF!</definedName>
    <definedName name="spolynio" localSheetId="1">#REF!</definedName>
    <definedName name="spolynio">#REF!</definedName>
    <definedName name="spolyp" localSheetId="18">#REF!</definedName>
    <definedName name="spolyp" localSheetId="1">#REF!</definedName>
    <definedName name="spolyp">#REF!</definedName>
    <definedName name="spolyp05" localSheetId="18">#REF!</definedName>
    <definedName name="spolyp05" localSheetId="1">#REF!</definedName>
    <definedName name="spolyp05">#REF!</definedName>
    <definedName name="spolyph" localSheetId="18">#REF!</definedName>
    <definedName name="spolyph" localSheetId="1">#REF!</definedName>
    <definedName name="spolyph">#REF!</definedName>
    <definedName name="spolypio" localSheetId="18">#REF!</definedName>
    <definedName name="spolypio" localSheetId="1">#REF!</definedName>
    <definedName name="spolypio">#REF!</definedName>
    <definedName name="spov" localSheetId="18">#REF!</definedName>
    <definedName name="spov" localSheetId="1">#REF!</definedName>
    <definedName name="spov">#REF!</definedName>
    <definedName name="spov05" localSheetId="18">#REF!</definedName>
    <definedName name="spov05" localSheetId="1">#REF!</definedName>
    <definedName name="spov05">#REF!</definedName>
    <definedName name="sppad" localSheetId="18">#REF!</definedName>
    <definedName name="sppad" localSheetId="1">#REF!</definedName>
    <definedName name="sppad">#REF!</definedName>
    <definedName name="sppolyi" localSheetId="18">#REF!</definedName>
    <definedName name="sppolyi" localSheetId="1">#REF!</definedName>
    <definedName name="sppolyi">#REF!</definedName>
    <definedName name="sppolyn" localSheetId="18">#REF!</definedName>
    <definedName name="sppolyn" localSheetId="1">#REF!</definedName>
    <definedName name="sppolyn">#REF!</definedName>
    <definedName name="sppolyp" localSheetId="18">#REF!</definedName>
    <definedName name="sppolyp" localSheetId="1">#REF!</definedName>
    <definedName name="sppolyp">#REF!</definedName>
    <definedName name="sppop" localSheetId="18">#REF!</definedName>
    <definedName name="sppop" localSheetId="1">#REF!</definedName>
    <definedName name="sppop">#REF!</definedName>
    <definedName name="sppov" localSheetId="18">#REF!</definedName>
    <definedName name="sppov" localSheetId="1">#REF!</definedName>
    <definedName name="sppov">#REF!</definedName>
    <definedName name="sppst" localSheetId="18">#REF!</definedName>
    <definedName name="sppst" localSheetId="1">#REF!</definedName>
    <definedName name="sppst">#REF!</definedName>
    <definedName name="spst" localSheetId="18">#REF!</definedName>
    <definedName name="spst" localSheetId="1">#REF!</definedName>
    <definedName name="spst">#REF!</definedName>
    <definedName name="spvia" localSheetId="18">#REF!</definedName>
    <definedName name="spvia" localSheetId="1">#REF!</definedName>
    <definedName name="spvia">#REF!</definedName>
    <definedName name="spvia2" localSheetId="18">#REF!</definedName>
    <definedName name="spvia2" localSheetId="1">#REF!</definedName>
    <definedName name="spvia2">#REF!</definedName>
    <definedName name="spvia3" localSheetId="18">#REF!</definedName>
    <definedName name="spvia3" localSheetId="1">#REF!</definedName>
    <definedName name="spvia3">#REF!</definedName>
    <definedName name="spvia4" localSheetId="18">#REF!</definedName>
    <definedName name="spvia4" localSheetId="1">#REF!</definedName>
    <definedName name="spvia4">#REF!</definedName>
    <definedName name="ST_function_" localSheetId="2">[3]Do_Not_Delete!$V$1:$V$9</definedName>
    <definedName name="ST_function_">[4]Do_Not_Delete!$V$1:$V$43</definedName>
    <definedName name="STDRELAYS" localSheetId="18">#REF!</definedName>
    <definedName name="STDRELAYS" localSheetId="1">#REF!</definedName>
    <definedName name="STDRELAYS">#REF!</definedName>
    <definedName name="sthox" localSheetId="18">#REF!</definedName>
    <definedName name="sthox" localSheetId="1">#REF!</definedName>
    <definedName name="sthox">#REF!</definedName>
    <definedName name="STRIPRELAYS" localSheetId="18">#REF!</definedName>
    <definedName name="STRIPRELAYS" localSheetId="1">#REF!</definedName>
    <definedName name="STRIPRELAYS">#REF!</definedName>
    <definedName name="svia" localSheetId="18">#REF!</definedName>
    <definedName name="svia" localSheetId="1">#REF!</definedName>
    <definedName name="svia">#REF!</definedName>
    <definedName name="svia05" localSheetId="18">#REF!</definedName>
    <definedName name="svia05" localSheetId="1">#REF!</definedName>
    <definedName name="svia05">#REF!</definedName>
    <definedName name="svia1" localSheetId="18">#REF!</definedName>
    <definedName name="svia1" localSheetId="1">#REF!</definedName>
    <definedName name="svia1">#REF!</definedName>
    <definedName name="svia2" localSheetId="18">#REF!</definedName>
    <definedName name="svia2" localSheetId="1">#REF!</definedName>
    <definedName name="svia2">#REF!</definedName>
    <definedName name="svia205" localSheetId="18">#REF!</definedName>
    <definedName name="svia205" localSheetId="1">#REF!</definedName>
    <definedName name="svia205">#REF!</definedName>
    <definedName name="svia4" localSheetId="18">#REF!</definedName>
    <definedName name="svia4" localSheetId="1">#REF!</definedName>
    <definedName name="svia4">#REF!</definedName>
    <definedName name="t_mcnt" localSheetId="18">#REF!</definedName>
    <definedName name="t_mcnt" localSheetId="1">#REF!</definedName>
    <definedName name="t_mcnt">#REF!</definedName>
    <definedName name="t_mdiff" localSheetId="18">#REF!</definedName>
    <definedName name="t_mdiff" localSheetId="1">#REF!</definedName>
    <definedName name="t_mdiff">#REF!</definedName>
    <definedName name="t_mhpvt" localSheetId="18">#REF!</definedName>
    <definedName name="t_mhpvt" localSheetId="1">#REF!</definedName>
    <definedName name="t_mhpvt">#REF!</definedName>
    <definedName name="t_mmet1" localSheetId="18">#REF!</definedName>
    <definedName name="t_mmet1" localSheetId="1">#REF!</definedName>
    <definedName name="t_mmet1">#REF!</definedName>
    <definedName name="t_mmet2" localSheetId="18">#REF!</definedName>
    <definedName name="t_mmet2" localSheetId="1">#REF!</definedName>
    <definedName name="t_mmet2">#REF!</definedName>
    <definedName name="t_mmet3" localSheetId="18">#REF!</definedName>
    <definedName name="t_mmet3" localSheetId="1">#REF!</definedName>
    <definedName name="t_mmet3">#REF!</definedName>
    <definedName name="t_mmet4" localSheetId="18">#REF!</definedName>
    <definedName name="t_mmet4" localSheetId="1">#REF!</definedName>
    <definedName name="t_mmet4">#REF!</definedName>
    <definedName name="t_mmet5" localSheetId="18">#REF!</definedName>
    <definedName name="t_mmet5" localSheetId="1">#REF!</definedName>
    <definedName name="t_mmet5">#REF!</definedName>
    <definedName name="t_mnwell" localSheetId="18">#REF!</definedName>
    <definedName name="t_mnwell" localSheetId="1">#REF!</definedName>
    <definedName name="t_mnwell">#REF!</definedName>
    <definedName name="t_mpad" localSheetId="18">#REF!</definedName>
    <definedName name="t_mpad" localSheetId="1">#REF!</definedName>
    <definedName name="t_mpad">#REF!</definedName>
    <definedName name="t_mpolyi" localSheetId="18">#REF!</definedName>
    <definedName name="t_mpolyi" localSheetId="1">#REF!</definedName>
    <definedName name="t_mpolyi">#REF!</definedName>
    <definedName name="t_mpolyio" localSheetId="18">'[9]UDR1 v80 vs. UMC 0.18um'!#REF!</definedName>
    <definedName name="t_mpolyio" localSheetId="1">'[9]UDR1 v80 vs. UMC 0.18um'!#REF!</definedName>
    <definedName name="t_mpolyio">'[9]UDR1 v80 vs. UMC 0.18um'!#REF!</definedName>
    <definedName name="t_mpolyn" localSheetId="18">#REF!</definedName>
    <definedName name="t_mpolyn" localSheetId="1">#REF!</definedName>
    <definedName name="t_mpolyn">#REF!</definedName>
    <definedName name="t_mpolynio" localSheetId="18">#REF!</definedName>
    <definedName name="t_mpolynio" localSheetId="1">#REF!</definedName>
    <definedName name="t_mpolynio">#REF!</definedName>
    <definedName name="t_mpolyp" localSheetId="18">#REF!</definedName>
    <definedName name="t_mpolyp" localSheetId="1">#REF!</definedName>
    <definedName name="t_mpolyp">#REF!</definedName>
    <definedName name="t_mpolypio" localSheetId="18">#REF!</definedName>
    <definedName name="t_mpolypio" localSheetId="1">#REF!</definedName>
    <definedName name="t_mpolypio">#REF!</definedName>
    <definedName name="t_mpop" localSheetId="18">#REF!</definedName>
    <definedName name="t_mpop" localSheetId="1">#REF!</definedName>
    <definedName name="t_mpop">#REF!</definedName>
    <definedName name="t_mpov" localSheetId="18">#REF!</definedName>
    <definedName name="t_mpov" localSheetId="1">#REF!</definedName>
    <definedName name="t_mpov">#REF!</definedName>
    <definedName name="t_mpst" localSheetId="18">#REF!</definedName>
    <definedName name="t_mpst" localSheetId="1">#REF!</definedName>
    <definedName name="t_mpst">#REF!</definedName>
    <definedName name="t_mthox" localSheetId="18">#REF!</definedName>
    <definedName name="t_mthox" localSheetId="1">#REF!</definedName>
    <definedName name="t_mthox">#REF!</definedName>
    <definedName name="t_mvia1" localSheetId="18">#REF!</definedName>
    <definedName name="t_mvia1" localSheetId="1">#REF!</definedName>
    <definedName name="t_mvia1">#REF!</definedName>
    <definedName name="t_mvia2" localSheetId="18">#REF!</definedName>
    <definedName name="t_mvia2" localSheetId="1">#REF!</definedName>
    <definedName name="t_mvia2">#REF!</definedName>
    <definedName name="t_mvia3" localSheetId="18">#REF!</definedName>
    <definedName name="t_mvia3" localSheetId="1">#REF!</definedName>
    <definedName name="t_mvia3">#REF!</definedName>
    <definedName name="t_mvia4" localSheetId="18">#REF!</definedName>
    <definedName name="t_mvia4" localSheetId="1">#REF!</definedName>
    <definedName name="t_mvia4">#REF!</definedName>
    <definedName name="t_pmet1" localSheetId="18">#REF!</definedName>
    <definedName name="t_pmet1" localSheetId="1">#REF!</definedName>
    <definedName name="t_pmet1">#REF!</definedName>
    <definedName name="t_ppolyio" localSheetId="18">'[9]UDR1 v80 vs. UMC 0.18um'!#REF!</definedName>
    <definedName name="t_ppolyio" localSheetId="1">'[9]UDR1 v80 vs. UMC 0.18um'!#REF!</definedName>
    <definedName name="t_ppolyio">'[9]UDR1 v80 vs. UMC 0.18um'!#REF!</definedName>
    <definedName name="t_scnt" localSheetId="18">#REF!</definedName>
    <definedName name="t_scnt" localSheetId="1">#REF!</definedName>
    <definedName name="t_scnt">#REF!</definedName>
    <definedName name="t_sdiff" localSheetId="18">#REF!</definedName>
    <definedName name="t_sdiff" localSheetId="1">#REF!</definedName>
    <definedName name="t_sdiff">#REF!</definedName>
    <definedName name="t_shpvt" localSheetId="18">#REF!</definedName>
    <definedName name="t_shpvt" localSheetId="1">#REF!</definedName>
    <definedName name="t_shpvt">#REF!</definedName>
    <definedName name="t_smet1" localSheetId="18">#REF!</definedName>
    <definedName name="t_smet1" localSheetId="1">#REF!</definedName>
    <definedName name="t_smet1">#REF!</definedName>
    <definedName name="t_smet2" localSheetId="18">#REF!</definedName>
    <definedName name="t_smet2" localSheetId="1">#REF!</definedName>
    <definedName name="t_smet2">#REF!</definedName>
    <definedName name="t_smet3" localSheetId="18">#REF!</definedName>
    <definedName name="t_smet3" localSheetId="1">#REF!</definedName>
    <definedName name="t_smet3">#REF!</definedName>
    <definedName name="t_smet4" localSheetId="18">#REF!</definedName>
    <definedName name="t_smet4" localSheetId="1">#REF!</definedName>
    <definedName name="t_smet4">#REF!</definedName>
    <definedName name="t_smet5" localSheetId="18">#REF!</definedName>
    <definedName name="t_smet5" localSheetId="1">#REF!</definedName>
    <definedName name="t_smet5">#REF!</definedName>
    <definedName name="t_snwell" localSheetId="18">#REF!</definedName>
    <definedName name="t_snwell" localSheetId="1">#REF!</definedName>
    <definedName name="t_snwell">#REF!</definedName>
    <definedName name="t_spad" localSheetId="18">#REF!</definedName>
    <definedName name="t_spad" localSheetId="1">#REF!</definedName>
    <definedName name="t_spad">#REF!</definedName>
    <definedName name="t_spolyi" localSheetId="18">#REF!</definedName>
    <definedName name="t_spolyi" localSheetId="1">#REF!</definedName>
    <definedName name="t_spolyi">#REF!</definedName>
    <definedName name="t_spolyio" localSheetId="18">'[9]UDR1 v80 vs. UMC 0.18um'!#REF!</definedName>
    <definedName name="t_spolyio" localSheetId="1">'[9]UDR1 v80 vs. UMC 0.18um'!#REF!</definedName>
    <definedName name="t_spolyio">'[9]UDR1 v80 vs. UMC 0.18um'!#REF!</definedName>
    <definedName name="t_spolyn" localSheetId="18">#REF!</definedName>
    <definedName name="t_spolyn" localSheetId="1">#REF!</definedName>
    <definedName name="t_spolyn">#REF!</definedName>
    <definedName name="t_spolynio" localSheetId="18">#REF!</definedName>
    <definedName name="t_spolynio" localSheetId="1">#REF!</definedName>
    <definedName name="t_spolynio">#REF!</definedName>
    <definedName name="t_spolyp" localSheetId="18">#REF!</definedName>
    <definedName name="t_spolyp" localSheetId="1">#REF!</definedName>
    <definedName name="t_spolyp">#REF!</definedName>
    <definedName name="t_spolypio" localSheetId="18">#REF!</definedName>
    <definedName name="t_spolypio" localSheetId="1">#REF!</definedName>
    <definedName name="t_spolypio">#REF!</definedName>
    <definedName name="t_spop" localSheetId="18">#REF!</definedName>
    <definedName name="t_spop" localSheetId="1">#REF!</definedName>
    <definedName name="t_spop">#REF!</definedName>
    <definedName name="t_spov" localSheetId="18">#REF!</definedName>
    <definedName name="t_spov" localSheetId="1">#REF!</definedName>
    <definedName name="t_spov">#REF!</definedName>
    <definedName name="t_spst" localSheetId="18">#REF!</definedName>
    <definedName name="t_spst" localSheetId="1">#REF!</definedName>
    <definedName name="t_spst">#REF!</definedName>
    <definedName name="t_sthox" localSheetId="18">#REF!</definedName>
    <definedName name="t_sthox" localSheetId="1">#REF!</definedName>
    <definedName name="t_sthox">#REF!</definedName>
    <definedName name="t_svia1" localSheetId="18">#REF!</definedName>
    <definedName name="t_svia1" localSheetId="1">#REF!</definedName>
    <definedName name="t_svia1">#REF!</definedName>
    <definedName name="t_svia2" localSheetId="18">#REF!</definedName>
    <definedName name="t_svia2" localSheetId="1">#REF!</definedName>
    <definedName name="t_svia2">#REF!</definedName>
    <definedName name="t_svia3" localSheetId="18">#REF!</definedName>
    <definedName name="t_svia3" localSheetId="1">#REF!</definedName>
    <definedName name="t_svia3">#REF!</definedName>
    <definedName name="t_svia4" localSheetId="18">#REF!</definedName>
    <definedName name="t_svia4" localSheetId="1">#REF!</definedName>
    <definedName name="t_svia4">#REF!</definedName>
    <definedName name="T2_250MDM_128">[10]Price_sheet!$H$31</definedName>
    <definedName name="T2_250MDM_HF">[11]Price_sheet!$I$44</definedName>
    <definedName name="T2_2GDM">[11]Price_sheet!$I$36</definedName>
    <definedName name="T2_2GDM_HF">[11]Price_sheet!$I$47</definedName>
    <definedName name="T2_65G_HF">[11]Price_sheet!$I$50</definedName>
    <definedName name="T2_65GDM">[11]Price_sheet!$I$37</definedName>
    <definedName name="T2_800MDM_128">[12]Price_sheet!$I$34</definedName>
    <definedName name="T2_800MDM_256">[12]Price_sheet!$I$35</definedName>
    <definedName name="T2_800MDM_HF_3J">[11]Price_sheet!$I$45</definedName>
    <definedName name="T2_800MDM_HF_4J">[11]Price_sheet!$I$46</definedName>
    <definedName name="T2_AAWG">[11]Price_sheet!$I$41</definedName>
    <definedName name="T2_AAWGD_CBL">[11]Price_sheet!$I$51</definedName>
    <definedName name="T2_AMD_Cable">[11]Price_sheet!$I$39</definedName>
    <definedName name="T2_ANA_SYNC">[11]Price_sheet!$I$20</definedName>
    <definedName name="T2_BBWGD">[11]Price_sheet!$I$40</definedName>
    <definedName name="T2_CONT_V2">[11]Price_sheet!$I$14</definedName>
    <definedName name="T2_DPS_HF">[11]Price_sheet!$I$42</definedName>
    <definedName name="T2_DPS150">[10]Price_sheet!$H$30</definedName>
    <definedName name="T2_DPS150_HF">[11]Price_sheet!$I$43</definedName>
    <definedName name="T2_EX_PWR">[11]Price_sheet!$I$6</definedName>
    <definedName name="T2_FOUR_FAN">[11]Price_sheet!$I$12</definedName>
    <definedName name="T2_HCDPS">[10]Price_sheet!$H$29</definedName>
    <definedName name="T2_HSdummy">[11]Price_sheet!$I$38</definedName>
    <definedName name="T2_LCDPS">[10]Price_sheet!$H$28</definedName>
    <definedName name="T2_LCMSG_1">[11]Price_sheet!$I$17</definedName>
    <definedName name="T2_LCMSG_2">[11]Price_sheet!$I$18</definedName>
    <definedName name="T2_LCMSG_680">[11]Price_sheet!$I$19</definedName>
    <definedName name="T2_MANIP">[11]Price_sheet!$I$56</definedName>
    <definedName name="T2_MF_R440">[11]Price_sheet!$I$4</definedName>
    <definedName name="T2_MF_RC680">[11]Price_sheet!$I$5</definedName>
    <definedName name="T2_PRBR_STND">[11]Price_sheet!$I$57</definedName>
    <definedName name="T2_RFS_DOCK">[11]Price_sheet!$I$60</definedName>
    <definedName name="T2_SUM_DOCK">[11]Price_sheet!$I$58</definedName>
    <definedName name="T2_SYNC_128">[11]Price_sheet!$I$15</definedName>
    <definedName name="T2_SYNC_CBL">[11]Price_sheet!$I$49</definedName>
    <definedName name="T2_XTR_DOCK">[11]Price_sheet!$I$59</definedName>
    <definedName name="TC_count" localSheetId="2">#REF!</definedName>
    <definedName name="TC_count">[4]Do_Not_Delete!$T$2:$T$4</definedName>
    <definedName name="TD_" localSheetId="2">#REF!</definedName>
    <definedName name="TD_">[4]Do_Not_Delete!$O$2:$O$201</definedName>
    <definedName name="test1" localSheetId="18">[3]Instruction!#REF!</definedName>
    <definedName name="test1" localSheetId="1">[3]Instruction!#REF!</definedName>
    <definedName name="test1">[3]Instruction!#REF!</definedName>
    <definedName name="test2" localSheetId="18">[3]Instruction!#REF!</definedName>
    <definedName name="test2" localSheetId="1">[3]Instruction!#REF!</definedName>
    <definedName name="test2">[3]Instruction!#REF!</definedName>
    <definedName name="test3" localSheetId="18">[3]Instruction!#REF!</definedName>
    <definedName name="test3" localSheetId="1">[3]Instruction!#REF!</definedName>
    <definedName name="test3">[3]Instruction!#REF!</definedName>
    <definedName name="Tester_type">[3]Do_not_Delete_Valid_Data!$U$3:$U$8</definedName>
    <definedName name="Time_Domain" localSheetId="18">[6]set_validations_!$F$2:$F$201</definedName>
    <definedName name="Time_Domain">[7]set_validations_!$F$2:$F$201</definedName>
    <definedName name="TP_" localSheetId="18">#REF!</definedName>
    <definedName name="TP_" localSheetId="2">#REF!</definedName>
    <definedName name="TP_" localSheetId="1">#REF!</definedName>
    <definedName name="TP_">#REF!</definedName>
    <definedName name="TSHRINK" localSheetId="18">#REF!</definedName>
    <definedName name="TSHRINK" localSheetId="1">#REF!</definedName>
    <definedName name="TSHRINK">#REF!</definedName>
    <definedName name="TTSRELAYS" localSheetId="18">#REF!</definedName>
    <definedName name="TTSRELAYS" localSheetId="1">#REF!</definedName>
    <definedName name="TTSRELAYS">#REF!</definedName>
    <definedName name="uA">0.000001</definedName>
    <definedName name="us">0.000001</definedName>
    <definedName name="uV">0.000001</definedName>
    <definedName name="V">1</definedName>
    <definedName name="V93K_handler_" localSheetId="18">[6]Pad_info!$B$15:$B$16</definedName>
    <definedName name="V93K_handler_">[7]Pad_info!$B$15:$B$16</definedName>
    <definedName name="validGangType">[5]Do_not_Delete_Valid_Data!$K$3:$K$6</definedName>
    <definedName name="validTD">[5]Do_not_Delete_Valid_Data!$L$3:$L$20</definedName>
    <definedName name="WT">[5]Do_not_Delete_Valid_Data!$P$3:$P$33</definedName>
    <definedName name="WT_PCB" localSheetId="18">#REF!</definedName>
    <definedName name="WT_PCB" localSheetId="2">#REF!</definedName>
    <definedName name="WT_PCB" localSheetId="1">#REF!</definedName>
    <definedName name="WT_PCB">#REF!</definedName>
    <definedName name="WT_ST" localSheetId="2">#REF!</definedName>
    <definedName name="WT_ST">[4]Do_Not_Delete!$J$2:$J$201</definedName>
    <definedName name="XCSHRINK" localSheetId="18">#REF!</definedName>
    <definedName name="XCSHRINK" localSheetId="1">#REF!</definedName>
    <definedName name="XCSHRINK">#REF!</definedName>
    <definedName name="XSHRINK" localSheetId="18">#REF!</definedName>
    <definedName name="XSHRINK" localSheetId="1">#REF!</definedName>
    <definedName name="XSHRINK">#REF!</definedName>
    <definedName name="XSHRINK05" localSheetId="18">#REF!</definedName>
    <definedName name="XSHRINK05" localSheetId="1">#REF!</definedName>
    <definedName name="XSHRINK05">#REF!</definedName>
  </definedName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" i="47" l="1"/>
  <c r="B3" i="47"/>
  <c r="B4" i="47"/>
  <c r="B5" i="47"/>
  <c r="B6" i="47"/>
  <c r="B7" i="47"/>
  <c r="B8" i="47"/>
  <c r="B9" i="47"/>
  <c r="B10" i="47"/>
  <c r="B11" i="47"/>
  <c r="B12" i="47"/>
  <c r="B13" i="47"/>
  <c r="B14" i="47"/>
  <c r="B15" i="47"/>
  <c r="B16" i="47"/>
  <c r="B17" i="47"/>
  <c r="B18" i="47"/>
  <c r="B19" i="47"/>
  <c r="B20" i="47"/>
  <c r="B21" i="47"/>
  <c r="B22" i="47"/>
  <c r="B23" i="47"/>
  <c r="B24" i="47"/>
  <c r="B25" i="47"/>
  <c r="B26" i="47"/>
  <c r="B27" i="47"/>
  <c r="B28" i="47"/>
  <c r="B29" i="47"/>
  <c r="B30" i="47"/>
  <c r="B31" i="47"/>
  <c r="B32" i="47"/>
  <c r="B33" i="47"/>
  <c r="B34" i="47"/>
  <c r="B35" i="47"/>
  <c r="B36" i="47"/>
  <c r="B37" i="47"/>
  <c r="B38" i="47"/>
  <c r="B39" i="47"/>
  <c r="B40" i="47"/>
  <c r="B41" i="47"/>
  <c r="B42" i="47"/>
  <c r="B43" i="47"/>
  <c r="B44" i="47"/>
  <c r="B45" i="47"/>
  <c r="B46" i="47"/>
  <c r="B47" i="47"/>
  <c r="B48" i="47"/>
  <c r="B49" i="47"/>
  <c r="B50" i="47"/>
  <c r="B51" i="47"/>
  <c r="B52" i="47"/>
  <c r="B53" i="47"/>
  <c r="B54" i="47"/>
  <c r="B55" i="47"/>
  <c r="B56" i="47"/>
  <c r="B57" i="47"/>
  <c r="B58" i="47"/>
  <c r="B59" i="47"/>
  <c r="B60" i="47"/>
  <c r="B61" i="47"/>
  <c r="B62" i="47"/>
  <c r="B63" i="47"/>
  <c r="B64" i="47"/>
  <c r="B65" i="47"/>
  <c r="B66" i="47"/>
  <c r="B67" i="47"/>
  <c r="B68" i="47"/>
  <c r="B69" i="47"/>
  <c r="B70" i="47"/>
  <c r="B71" i="47"/>
  <c r="B72" i="47"/>
  <c r="B73" i="47"/>
  <c r="B74" i="47"/>
  <c r="B75" i="47"/>
  <c r="B76" i="47"/>
  <c r="B77" i="47"/>
  <c r="B78" i="47"/>
  <c r="B79" i="47"/>
  <c r="B80" i="47"/>
  <c r="B81" i="47"/>
  <c r="B82" i="47"/>
  <c r="B83" i="47"/>
  <c r="B84" i="47"/>
  <c r="B85" i="47"/>
  <c r="B86" i="47"/>
  <c r="B87" i="47"/>
  <c r="B88" i="47"/>
  <c r="B89" i="47"/>
  <c r="B90" i="47"/>
  <c r="B91" i="47"/>
  <c r="B92" i="47"/>
  <c r="B93" i="47"/>
  <c r="B94" i="47"/>
  <c r="B95" i="47"/>
  <c r="B96" i="47"/>
  <c r="B97" i="47"/>
  <c r="B98" i="47"/>
  <c r="B99" i="47"/>
  <c r="B100" i="47"/>
  <c r="B101" i="47"/>
  <c r="B102" i="47"/>
  <c r="B103" i="47"/>
  <c r="B104" i="47"/>
  <c r="B105" i="47"/>
  <c r="B106" i="47"/>
  <c r="B107" i="47"/>
  <c r="B108" i="47"/>
  <c r="B109" i="47"/>
  <c r="B110" i="47"/>
  <c r="B111" i="47"/>
  <c r="B112" i="47"/>
  <c r="B113" i="47"/>
  <c r="B114" i="47"/>
  <c r="B115" i="47"/>
  <c r="B116" i="47"/>
  <c r="B117" i="47"/>
  <c r="B118" i="47"/>
  <c r="B119" i="47"/>
  <c r="B120" i="47"/>
  <c r="B121" i="47"/>
  <c r="B122" i="47"/>
  <c r="B123" i="47"/>
  <c r="B124" i="47"/>
  <c r="B125" i="47"/>
  <c r="B126" i="47"/>
  <c r="B127" i="47"/>
  <c r="B128" i="47"/>
  <c r="B129" i="47"/>
  <c r="B130" i="47"/>
  <c r="B131" i="47"/>
  <c r="B132" i="47"/>
  <c r="B133" i="47"/>
  <c r="B134" i="47"/>
  <c r="B135" i="47"/>
  <c r="B136" i="47"/>
  <c r="B137" i="47"/>
  <c r="B138" i="47"/>
  <c r="B139" i="47"/>
  <c r="B140" i="47"/>
  <c r="B141" i="47"/>
  <c r="B142" i="47"/>
  <c r="B143" i="47"/>
  <c r="B144" i="47"/>
  <c r="B145" i="47"/>
  <c r="B146" i="47"/>
  <c r="B147" i="47"/>
  <c r="B148" i="47"/>
  <c r="B149" i="47"/>
  <c r="B150" i="47"/>
  <c r="B151" i="47"/>
  <c r="B152" i="47"/>
  <c r="B153" i="47"/>
  <c r="B154" i="47"/>
  <c r="B155" i="47"/>
  <c r="B156" i="47"/>
  <c r="B157" i="47"/>
  <c r="B158" i="47"/>
  <c r="B159" i="47"/>
  <c r="B160" i="47"/>
  <c r="B161" i="47"/>
  <c r="B162" i="47"/>
  <c r="B163" i="47"/>
  <c r="B164" i="47"/>
  <c r="B165" i="47"/>
  <c r="B166" i="47"/>
  <c r="B167" i="47"/>
  <c r="B168" i="47"/>
  <c r="B169" i="47"/>
  <c r="B170" i="47"/>
  <c r="B171" i="47"/>
  <c r="B172" i="47"/>
  <c r="B173" i="47"/>
  <c r="B174" i="47"/>
  <c r="B175" i="47"/>
  <c r="B176" i="47"/>
  <c r="B177" i="47"/>
  <c r="B178" i="47"/>
  <c r="B179" i="47"/>
  <c r="B180" i="47"/>
  <c r="B181" i="47"/>
  <c r="B182" i="47"/>
  <c r="B183" i="47"/>
  <c r="B184" i="47"/>
  <c r="B185" i="47"/>
  <c r="B186" i="47"/>
  <c r="B187" i="47"/>
  <c r="B188" i="47"/>
  <c r="B189" i="47"/>
  <c r="B190" i="47"/>
  <c r="B191" i="47"/>
  <c r="B192" i="47"/>
  <c r="B193" i="47"/>
  <c r="B194" i="47"/>
  <c r="B195" i="47"/>
  <c r="B196" i="47"/>
  <c r="B197" i="47"/>
  <c r="B198" i="47"/>
  <c r="B199" i="47"/>
  <c r="B200" i="47"/>
  <c r="B201" i="47"/>
  <c r="B202" i="47"/>
  <c r="B203" i="47"/>
  <c r="B204" i="47"/>
  <c r="B205" i="47"/>
  <c r="B206" i="47"/>
  <c r="B207" i="47"/>
  <c r="B208" i="47"/>
  <c r="B209" i="47"/>
  <c r="B210" i="47"/>
  <c r="B211" i="47"/>
  <c r="B212" i="47"/>
  <c r="B213" i="47"/>
  <c r="B214" i="47"/>
  <c r="B215" i="47"/>
  <c r="B216" i="47"/>
  <c r="B217" i="47"/>
  <c r="B218" i="47"/>
  <c r="B219" i="47"/>
  <c r="B220" i="47"/>
  <c r="B221" i="47"/>
  <c r="B222" i="47"/>
  <c r="B223" i="47"/>
  <c r="B224" i="47"/>
  <c r="B225" i="47"/>
  <c r="B226" i="47"/>
  <c r="B227" i="47"/>
  <c r="B228" i="47"/>
  <c r="B229" i="47"/>
  <c r="B230" i="47"/>
  <c r="B231" i="47"/>
  <c r="B232" i="47"/>
  <c r="B233" i="47"/>
  <c r="B234" i="47"/>
  <c r="B235" i="47"/>
  <c r="B236" i="47"/>
  <c r="B237" i="47"/>
  <c r="B238" i="47"/>
  <c r="B239" i="47"/>
  <c r="B240" i="47"/>
  <c r="B241" i="47"/>
  <c r="B242" i="47"/>
  <c r="B243" i="47"/>
  <c r="B244" i="47"/>
  <c r="B245" i="47"/>
  <c r="B246" i="47"/>
  <c r="B247" i="47"/>
  <c r="B248" i="47"/>
  <c r="B249" i="47"/>
  <c r="B250" i="47"/>
  <c r="B251" i="47"/>
  <c r="B252" i="47"/>
  <c r="B253" i="47"/>
  <c r="B254" i="47"/>
  <c r="B255" i="47"/>
  <c r="B256" i="47"/>
  <c r="B257" i="47"/>
  <c r="B258" i="47"/>
  <c r="B259" i="47"/>
  <c r="B260" i="47"/>
  <c r="B261" i="47"/>
  <c r="B262" i="47"/>
  <c r="B263" i="47"/>
  <c r="B264" i="47"/>
  <c r="B265" i="47"/>
  <c r="B266" i="47"/>
  <c r="B267" i="47"/>
  <c r="B268" i="47"/>
  <c r="B269" i="47"/>
  <c r="B270" i="47"/>
  <c r="B271" i="47"/>
  <c r="B272" i="47"/>
  <c r="B273" i="47"/>
  <c r="B274" i="47"/>
  <c r="B275" i="47"/>
  <c r="B276" i="47"/>
  <c r="B277" i="47"/>
  <c r="B278" i="47"/>
  <c r="B279" i="47"/>
  <c r="B280" i="47"/>
  <c r="B281" i="47"/>
  <c r="B282" i="47"/>
  <c r="B283" i="47"/>
  <c r="B284" i="47"/>
  <c r="B285" i="47"/>
  <c r="B286" i="47"/>
  <c r="B287" i="47"/>
  <c r="B288" i="47"/>
  <c r="B289" i="47"/>
  <c r="B290" i="47"/>
  <c r="B291" i="47"/>
  <c r="B292" i="47"/>
  <c r="B293" i="47"/>
  <c r="B294" i="47"/>
  <c r="B295" i="47"/>
  <c r="B296" i="47"/>
  <c r="B297" i="47"/>
  <c r="B298" i="47"/>
  <c r="B299" i="47"/>
  <c r="B300" i="47"/>
  <c r="B301" i="47"/>
  <c r="B302" i="47"/>
  <c r="B303" i="47"/>
  <c r="B304" i="47"/>
  <c r="B305" i="47"/>
  <c r="B306" i="47"/>
  <c r="B307" i="47"/>
  <c r="B308" i="47"/>
  <c r="B309" i="47"/>
  <c r="B310" i="47"/>
  <c r="B311" i="47"/>
  <c r="B312" i="47"/>
  <c r="B313" i="47"/>
  <c r="B314" i="47"/>
  <c r="B315" i="47"/>
  <c r="B316" i="47"/>
  <c r="B317" i="47"/>
  <c r="B318" i="47"/>
  <c r="B319" i="47"/>
  <c r="B320" i="47"/>
  <c r="B321" i="47"/>
  <c r="B322" i="47"/>
  <c r="B323" i="47"/>
  <c r="B324" i="47"/>
  <c r="B325" i="47"/>
  <c r="B326" i="47"/>
  <c r="B327" i="47"/>
  <c r="B328" i="47"/>
  <c r="B329" i="47"/>
  <c r="B330" i="47"/>
  <c r="B331" i="47"/>
  <c r="B332" i="47"/>
  <c r="B333" i="47"/>
  <c r="B334" i="47"/>
  <c r="B335" i="47"/>
  <c r="B336" i="47"/>
  <c r="B337" i="47"/>
  <c r="B338" i="47"/>
  <c r="B339" i="47"/>
  <c r="B340" i="47"/>
  <c r="B341" i="47"/>
  <c r="B342" i="47"/>
  <c r="B343" i="47"/>
  <c r="B344" i="47"/>
  <c r="B345" i="47"/>
  <c r="B346" i="47"/>
  <c r="B347" i="47"/>
  <c r="B348" i="47"/>
  <c r="B349" i="47"/>
  <c r="B350" i="47"/>
  <c r="B351" i="47"/>
  <c r="B352" i="47"/>
  <c r="B353" i="47"/>
  <c r="B354" i="47"/>
  <c r="B355" i="47"/>
  <c r="B356" i="47"/>
  <c r="B357" i="47"/>
  <c r="B358" i="47"/>
  <c r="B359" i="47"/>
  <c r="B360" i="47"/>
  <c r="B361" i="47"/>
  <c r="B362" i="47"/>
  <c r="B363" i="47"/>
  <c r="B364" i="47"/>
  <c r="B365" i="47"/>
  <c r="B366" i="47"/>
  <c r="B367" i="47"/>
  <c r="B368" i="47"/>
  <c r="B369" i="47"/>
  <c r="B370" i="47"/>
  <c r="B371" i="47"/>
  <c r="B372" i="47"/>
  <c r="B373" i="47"/>
  <c r="B374" i="47"/>
  <c r="B375" i="47"/>
  <c r="B376" i="47"/>
  <c r="B377" i="47"/>
  <c r="B378" i="47"/>
  <c r="B379" i="47"/>
  <c r="B380" i="47"/>
  <c r="B381" i="47"/>
  <c r="B382" i="47"/>
  <c r="B383" i="47"/>
  <c r="B384" i="47"/>
  <c r="B385" i="47"/>
  <c r="B386" i="47"/>
  <c r="B387" i="47"/>
  <c r="B388" i="47"/>
  <c r="B389" i="47"/>
  <c r="B390" i="47"/>
  <c r="B391" i="47"/>
  <c r="B392" i="47"/>
  <c r="B393" i="47"/>
  <c r="B394" i="47"/>
  <c r="B395" i="47"/>
  <c r="B396" i="47"/>
  <c r="B397" i="47"/>
  <c r="B398" i="47"/>
  <c r="B399" i="47"/>
  <c r="B400" i="47"/>
  <c r="B401" i="47"/>
  <c r="B402" i="47"/>
  <c r="B403" i="47"/>
  <c r="B404" i="47"/>
  <c r="B405" i="47"/>
  <c r="B406" i="47"/>
  <c r="B407" i="47"/>
  <c r="B408" i="47"/>
  <c r="B409" i="47"/>
  <c r="B410" i="47"/>
  <c r="B411" i="47"/>
  <c r="B412" i="47"/>
  <c r="B413" i="47"/>
  <c r="B414" i="47"/>
  <c r="B415" i="47"/>
  <c r="B416" i="47"/>
  <c r="B417" i="47"/>
  <c r="B418" i="47"/>
  <c r="B419" i="47"/>
  <c r="B420" i="47"/>
  <c r="B421" i="47"/>
  <c r="B422" i="47"/>
  <c r="B423" i="47"/>
  <c r="B424" i="47"/>
  <c r="B425" i="47"/>
  <c r="B426" i="47"/>
  <c r="B427" i="47"/>
  <c r="B428" i="47"/>
  <c r="B429" i="47"/>
  <c r="B430" i="47"/>
  <c r="B431" i="47"/>
  <c r="B432" i="47"/>
  <c r="B433" i="47"/>
  <c r="B434" i="47"/>
  <c r="B435" i="47"/>
  <c r="B436" i="47"/>
  <c r="B437" i="47"/>
  <c r="B438" i="47"/>
  <c r="B439" i="47"/>
  <c r="B440" i="47"/>
  <c r="B441" i="47"/>
  <c r="B442" i="47"/>
  <c r="B443" i="47"/>
  <c r="B444" i="47"/>
  <c r="B445" i="47"/>
  <c r="B446" i="47"/>
  <c r="B447" i="47"/>
  <c r="B448" i="47"/>
  <c r="B449" i="47"/>
  <c r="B450" i="47"/>
  <c r="B451" i="47"/>
  <c r="B452" i="47"/>
  <c r="B453" i="47"/>
  <c r="B454" i="47"/>
  <c r="B455" i="47"/>
  <c r="B456" i="47"/>
  <c r="B457" i="47"/>
  <c r="B458" i="47"/>
  <c r="B459" i="47"/>
  <c r="B460" i="47"/>
  <c r="B461" i="47"/>
  <c r="B462" i="47"/>
  <c r="B463" i="47"/>
  <c r="B464" i="47"/>
  <c r="B465" i="47"/>
  <c r="B466" i="47"/>
  <c r="B467" i="47"/>
  <c r="B468" i="47"/>
  <c r="B469" i="47"/>
  <c r="B470" i="47"/>
  <c r="B471" i="47"/>
  <c r="B472" i="47"/>
  <c r="B473" i="47"/>
  <c r="B474" i="47"/>
  <c r="B475" i="47"/>
  <c r="B476" i="47"/>
  <c r="B477" i="47"/>
  <c r="B478" i="47"/>
  <c r="B479" i="47"/>
  <c r="B480" i="47"/>
  <c r="B481" i="47"/>
  <c r="B482" i="47"/>
  <c r="B483" i="47"/>
  <c r="B484" i="47"/>
  <c r="B485" i="47"/>
  <c r="B486" i="47"/>
  <c r="B487" i="47"/>
  <c r="B488" i="47"/>
  <c r="B489" i="47"/>
  <c r="B490" i="47"/>
  <c r="B491" i="47"/>
  <c r="B492" i="47"/>
  <c r="B493" i="47"/>
  <c r="B494" i="47"/>
  <c r="B495" i="47"/>
  <c r="B496" i="47"/>
  <c r="B497" i="47"/>
  <c r="B498" i="47"/>
  <c r="B499" i="47"/>
  <c r="B500" i="47"/>
  <c r="B501" i="47"/>
  <c r="B502" i="47"/>
  <c r="B503" i="47"/>
  <c r="B504" i="47"/>
  <c r="B505" i="47"/>
  <c r="B506" i="47"/>
  <c r="B507" i="47"/>
  <c r="B508" i="47"/>
  <c r="B509" i="47"/>
  <c r="B510" i="47"/>
  <c r="B511" i="47"/>
  <c r="B512" i="47"/>
  <c r="B513" i="47"/>
  <c r="B514" i="47"/>
  <c r="B515" i="47"/>
  <c r="B516" i="47"/>
  <c r="B517" i="47"/>
  <c r="B518" i="47"/>
  <c r="B519" i="47"/>
  <c r="B520" i="47"/>
  <c r="B521" i="47"/>
  <c r="B522" i="47"/>
  <c r="B523" i="47"/>
  <c r="B524" i="47"/>
  <c r="B525" i="47"/>
  <c r="B526" i="47"/>
  <c r="B527" i="47"/>
  <c r="B528" i="47"/>
  <c r="B529" i="47"/>
  <c r="B530" i="47"/>
  <c r="B531" i="47"/>
  <c r="B532" i="47"/>
  <c r="B533" i="47"/>
  <c r="B534" i="47"/>
  <c r="B535" i="47"/>
  <c r="B536" i="47"/>
  <c r="B537" i="47"/>
  <c r="B538" i="47"/>
  <c r="B539" i="47"/>
  <c r="B540" i="47"/>
  <c r="B541" i="47"/>
  <c r="B542" i="47"/>
  <c r="B543" i="47"/>
  <c r="B544" i="47"/>
  <c r="B545" i="47"/>
  <c r="B546" i="47"/>
  <c r="B547" i="47"/>
  <c r="B548" i="47"/>
  <c r="B549" i="47"/>
  <c r="B550" i="47"/>
  <c r="B551" i="47"/>
  <c r="B552" i="47"/>
  <c r="B553" i="47"/>
  <c r="B554" i="47"/>
  <c r="B555" i="47"/>
  <c r="B556" i="47"/>
  <c r="B557" i="47"/>
  <c r="B558" i="47"/>
  <c r="B559" i="47"/>
  <c r="B560" i="47"/>
  <c r="B561" i="47"/>
  <c r="B562" i="47"/>
  <c r="B563" i="47"/>
  <c r="B564" i="47"/>
  <c r="B565" i="47"/>
  <c r="B566" i="47"/>
  <c r="B567" i="47"/>
  <c r="B568" i="47"/>
  <c r="B569" i="47"/>
  <c r="B570" i="47"/>
  <c r="B571" i="47"/>
  <c r="B572" i="47"/>
  <c r="B573" i="47"/>
  <c r="B574" i="47"/>
  <c r="B575" i="47"/>
  <c r="B576" i="47"/>
  <c r="B577" i="47"/>
  <c r="B578" i="47"/>
  <c r="B579" i="47"/>
  <c r="B580" i="47"/>
  <c r="B581" i="47"/>
  <c r="B582" i="47"/>
  <c r="B583" i="47"/>
  <c r="B584" i="47"/>
  <c r="B585" i="47"/>
  <c r="B586" i="47"/>
  <c r="B587" i="47"/>
  <c r="B588" i="47"/>
  <c r="B589" i="47"/>
  <c r="B590" i="47"/>
  <c r="B591" i="47"/>
  <c r="B592" i="47"/>
  <c r="B593" i="47"/>
  <c r="B594" i="47"/>
  <c r="B595" i="47"/>
  <c r="B596" i="47"/>
  <c r="B597" i="47"/>
  <c r="B598" i="47"/>
  <c r="B599" i="47"/>
  <c r="B600" i="47"/>
  <c r="B601" i="47"/>
  <c r="B602" i="47"/>
  <c r="B603" i="47"/>
  <c r="B604" i="47"/>
  <c r="B605" i="47"/>
  <c r="B606" i="47"/>
  <c r="B607" i="47"/>
  <c r="B608" i="47"/>
  <c r="B609" i="47"/>
  <c r="B610" i="47"/>
  <c r="B611" i="47"/>
  <c r="B612" i="47"/>
  <c r="B613" i="47"/>
  <c r="B614" i="47"/>
  <c r="B615" i="47"/>
  <c r="B616" i="47"/>
  <c r="B617" i="47"/>
  <c r="B618" i="47"/>
  <c r="B619" i="47"/>
  <c r="B620" i="47"/>
  <c r="B621" i="47"/>
  <c r="B622" i="47"/>
  <c r="B623" i="47"/>
  <c r="B624" i="47"/>
  <c r="B625" i="47"/>
  <c r="B626" i="47"/>
  <c r="B627" i="47"/>
  <c r="B628" i="47"/>
  <c r="B629" i="47"/>
  <c r="B630" i="47"/>
  <c r="B631" i="47"/>
  <c r="B632" i="47"/>
  <c r="B633" i="47"/>
  <c r="B634" i="47"/>
  <c r="B635" i="47"/>
  <c r="B636" i="47"/>
  <c r="B637" i="47"/>
  <c r="B638" i="47"/>
  <c r="B639" i="47"/>
  <c r="B640" i="47"/>
  <c r="B641" i="47"/>
  <c r="B642" i="47"/>
  <c r="B643" i="47"/>
  <c r="B644" i="47"/>
  <c r="B645" i="47"/>
  <c r="B646" i="47"/>
  <c r="B647" i="47"/>
  <c r="B648" i="47"/>
  <c r="B649" i="47"/>
  <c r="B650" i="47"/>
  <c r="B651" i="47"/>
  <c r="B652" i="47"/>
  <c r="B653" i="47"/>
  <c r="B654" i="47"/>
  <c r="B655" i="47"/>
  <c r="B656" i="47"/>
  <c r="B657" i="47"/>
  <c r="B658" i="47"/>
  <c r="B659" i="47"/>
  <c r="B660" i="47"/>
  <c r="B661" i="47"/>
  <c r="B662" i="47"/>
  <c r="B663" i="47"/>
  <c r="B664" i="47"/>
  <c r="B665" i="47"/>
  <c r="B666" i="47"/>
  <c r="B667" i="47"/>
  <c r="B668" i="47"/>
  <c r="B669" i="47"/>
  <c r="B670" i="47"/>
  <c r="B671" i="47"/>
  <c r="B672" i="47"/>
  <c r="B673" i="47"/>
  <c r="B674" i="47"/>
  <c r="B675" i="47"/>
  <c r="B676" i="47"/>
  <c r="B677" i="47"/>
  <c r="B678" i="47"/>
  <c r="B679" i="47"/>
  <c r="B680" i="47"/>
  <c r="B681" i="47"/>
  <c r="B682" i="47"/>
  <c r="B683" i="47"/>
  <c r="B684" i="47"/>
  <c r="B685" i="47"/>
  <c r="B686" i="47"/>
  <c r="B687" i="47"/>
  <c r="B688" i="47"/>
  <c r="B689" i="47"/>
  <c r="B690" i="47"/>
  <c r="B691" i="47"/>
  <c r="B692" i="47"/>
  <c r="B693" i="47"/>
  <c r="B694" i="47"/>
  <c r="B695" i="47"/>
  <c r="B696" i="47"/>
  <c r="B697" i="47"/>
  <c r="B698" i="47"/>
  <c r="B699" i="47"/>
  <c r="B700" i="47"/>
  <c r="B701" i="47"/>
  <c r="B702" i="47"/>
  <c r="B703" i="47"/>
  <c r="B704" i="47"/>
  <c r="B705" i="47"/>
  <c r="B706" i="47"/>
  <c r="B707" i="47"/>
  <c r="B708" i="47"/>
  <c r="B709" i="47"/>
  <c r="B710" i="47"/>
  <c r="B711" i="47"/>
  <c r="B712" i="47"/>
  <c r="B713" i="47"/>
  <c r="B714" i="47"/>
  <c r="B715" i="47"/>
  <c r="B716" i="47"/>
  <c r="B717" i="47"/>
  <c r="B718" i="47"/>
  <c r="B719" i="47"/>
  <c r="B720" i="47"/>
  <c r="B721" i="47"/>
  <c r="B722" i="47"/>
  <c r="B723" i="47"/>
  <c r="B724" i="47"/>
  <c r="B725" i="47"/>
  <c r="B726" i="47"/>
  <c r="B727" i="47"/>
  <c r="B728" i="47"/>
  <c r="B729" i="47"/>
  <c r="B730" i="47"/>
  <c r="B731" i="47"/>
  <c r="B732" i="47"/>
  <c r="B733" i="47"/>
  <c r="B734" i="47"/>
  <c r="B735" i="47"/>
  <c r="B736" i="47"/>
  <c r="B737" i="47"/>
  <c r="B738" i="47"/>
  <c r="B739" i="47"/>
  <c r="B740" i="47"/>
  <c r="B741" i="47"/>
  <c r="B742" i="47"/>
  <c r="B743" i="47"/>
  <c r="B744" i="47"/>
  <c r="B745" i="47"/>
  <c r="B746" i="47"/>
  <c r="B747" i="47"/>
  <c r="B748" i="47"/>
  <c r="B749" i="47"/>
  <c r="B750" i="47"/>
  <c r="B751" i="47"/>
  <c r="B752" i="47"/>
  <c r="B753" i="47"/>
  <c r="B754" i="47"/>
  <c r="B755" i="47"/>
  <c r="B756" i="47"/>
  <c r="B757" i="47"/>
  <c r="B758" i="47"/>
  <c r="B759" i="47"/>
  <c r="B760" i="47"/>
  <c r="B761" i="47"/>
  <c r="B762" i="47"/>
  <c r="B763" i="47"/>
  <c r="B764" i="47"/>
  <c r="B765" i="47"/>
  <c r="B766" i="47"/>
  <c r="B767" i="47"/>
  <c r="B768" i="47"/>
  <c r="B769" i="47"/>
  <c r="B770" i="47"/>
  <c r="B771" i="47"/>
  <c r="B772" i="47"/>
  <c r="B773" i="47"/>
  <c r="B774" i="47"/>
  <c r="B775" i="47"/>
  <c r="B776" i="47"/>
  <c r="B777" i="47"/>
  <c r="B778" i="47"/>
  <c r="B779" i="47"/>
  <c r="B780" i="47"/>
  <c r="B781" i="47"/>
  <c r="B782" i="47"/>
  <c r="B783" i="47"/>
  <c r="B784" i="47"/>
  <c r="B785" i="47"/>
  <c r="B786" i="47"/>
  <c r="B787" i="47"/>
  <c r="B788" i="47"/>
  <c r="B789" i="47"/>
  <c r="B790" i="47"/>
  <c r="B791" i="47"/>
  <c r="B792" i="47"/>
  <c r="B793" i="47"/>
  <c r="B794" i="47"/>
  <c r="B795" i="47"/>
  <c r="B796" i="47"/>
  <c r="B797" i="47"/>
  <c r="B798" i="47"/>
  <c r="B799" i="47"/>
  <c r="B800" i="47"/>
  <c r="B801" i="47"/>
  <c r="B802" i="47"/>
  <c r="B803" i="47"/>
  <c r="B804" i="47"/>
  <c r="B805" i="47"/>
  <c r="B806" i="47"/>
  <c r="B807" i="47"/>
  <c r="B808" i="47"/>
  <c r="B809" i="47"/>
  <c r="B810" i="47"/>
  <c r="B811" i="47"/>
  <c r="B812" i="47"/>
  <c r="B813" i="47"/>
  <c r="B814" i="47"/>
  <c r="B815" i="47"/>
  <c r="B816" i="47"/>
  <c r="B817" i="47"/>
  <c r="B818" i="47"/>
  <c r="B819" i="47"/>
  <c r="B820" i="47"/>
  <c r="B821" i="47"/>
  <c r="B822" i="47"/>
  <c r="B823" i="47"/>
  <c r="B824" i="47"/>
  <c r="B825" i="47"/>
  <c r="B826" i="47"/>
  <c r="B827" i="47"/>
  <c r="B828" i="47"/>
  <c r="B829" i="47"/>
  <c r="B830" i="47"/>
  <c r="B831" i="47"/>
  <c r="B832" i="47"/>
  <c r="B833" i="47"/>
  <c r="B834" i="47"/>
  <c r="B835" i="47"/>
  <c r="B836" i="47"/>
  <c r="B837" i="47"/>
  <c r="B838" i="47"/>
  <c r="B839" i="47"/>
  <c r="B840" i="47"/>
  <c r="B841" i="47"/>
  <c r="B842" i="47"/>
  <c r="B843" i="47"/>
  <c r="B844" i="47"/>
  <c r="B845" i="47"/>
  <c r="B846" i="47"/>
  <c r="B847" i="47"/>
  <c r="B848" i="47"/>
  <c r="B849" i="47"/>
  <c r="B850" i="47"/>
  <c r="B851" i="47"/>
  <c r="B852" i="47"/>
  <c r="B853" i="47"/>
  <c r="B854" i="47"/>
  <c r="B855" i="47"/>
  <c r="B856" i="47"/>
  <c r="B857" i="47"/>
  <c r="B858" i="47"/>
  <c r="B859" i="47"/>
  <c r="B860" i="47"/>
  <c r="B861" i="47"/>
  <c r="B862" i="47"/>
  <c r="B863" i="47"/>
  <c r="B864" i="47"/>
  <c r="B865" i="47"/>
  <c r="B866" i="47"/>
  <c r="B867" i="47"/>
  <c r="B868" i="47"/>
  <c r="B869" i="47"/>
  <c r="B870" i="47"/>
  <c r="B871" i="47"/>
  <c r="B872" i="47"/>
  <c r="B873" i="47"/>
  <c r="B874" i="47"/>
  <c r="B875" i="47"/>
  <c r="B876" i="47"/>
  <c r="B877" i="47"/>
  <c r="B878" i="47"/>
  <c r="B879" i="47"/>
  <c r="B880" i="47"/>
  <c r="B881" i="47"/>
  <c r="B882" i="47"/>
  <c r="B883" i="47"/>
  <c r="B884" i="47"/>
  <c r="B885" i="47"/>
  <c r="B886" i="47"/>
  <c r="B887" i="47"/>
  <c r="B888" i="47"/>
  <c r="B889" i="47"/>
  <c r="B890" i="47"/>
  <c r="B891" i="47"/>
  <c r="B892" i="47"/>
  <c r="B893" i="47"/>
  <c r="B894" i="47"/>
  <c r="B895" i="47"/>
  <c r="B896" i="47"/>
  <c r="B897" i="47"/>
  <c r="B898" i="47"/>
  <c r="B899" i="47"/>
  <c r="B900" i="47"/>
  <c r="B901" i="47"/>
  <c r="B902" i="47"/>
  <c r="B903" i="47"/>
  <c r="B904" i="47"/>
  <c r="B905" i="47"/>
  <c r="B906" i="47"/>
  <c r="B907" i="47"/>
  <c r="B908" i="47"/>
  <c r="B909" i="47"/>
  <c r="B910" i="47"/>
  <c r="B911" i="47"/>
  <c r="B912" i="47"/>
  <c r="B913" i="47"/>
  <c r="B914" i="47"/>
  <c r="B915" i="47"/>
  <c r="B916" i="47"/>
  <c r="B917" i="47"/>
  <c r="B918" i="47"/>
  <c r="B919" i="47"/>
  <c r="B920" i="47"/>
  <c r="B921" i="47"/>
  <c r="B922" i="47"/>
  <c r="B923" i="47"/>
  <c r="B924" i="47"/>
  <c r="B925" i="47"/>
  <c r="B926" i="47"/>
  <c r="B927" i="47"/>
  <c r="B928" i="47"/>
  <c r="B929" i="47"/>
  <c r="B930" i="47"/>
  <c r="B931" i="47"/>
  <c r="B932" i="47"/>
  <c r="B933" i="47"/>
  <c r="B934" i="47"/>
  <c r="B935" i="47"/>
  <c r="B936" i="47"/>
  <c r="B937" i="47"/>
  <c r="B938" i="47"/>
  <c r="B939" i="47"/>
  <c r="B940" i="47"/>
  <c r="B941" i="47"/>
  <c r="B942" i="47"/>
  <c r="B943" i="47"/>
  <c r="B944" i="47"/>
  <c r="B945" i="47"/>
  <c r="B946" i="47"/>
  <c r="B947" i="47"/>
  <c r="B948" i="47"/>
  <c r="B949" i="47"/>
  <c r="B950" i="47"/>
  <c r="B951" i="47"/>
  <c r="B952" i="47"/>
  <c r="B953" i="47"/>
  <c r="B954" i="47"/>
  <c r="B955" i="47"/>
  <c r="B956" i="47"/>
  <c r="B957" i="47"/>
  <c r="B958" i="47"/>
  <c r="B959" i="47"/>
  <c r="B960" i="47"/>
  <c r="B961" i="47"/>
  <c r="B962" i="47"/>
  <c r="B963" i="47"/>
  <c r="B964" i="47"/>
  <c r="B965" i="47"/>
  <c r="B966" i="47"/>
  <c r="B967" i="47"/>
  <c r="B968" i="47"/>
  <c r="B969" i="47"/>
  <c r="B970" i="47"/>
  <c r="B971" i="47"/>
  <c r="B972" i="47"/>
  <c r="B973" i="47"/>
  <c r="B974" i="47"/>
  <c r="B975" i="47"/>
  <c r="B976" i="47"/>
  <c r="B977" i="47"/>
  <c r="B978" i="47"/>
  <c r="B979" i="47"/>
  <c r="B980" i="47"/>
  <c r="B981" i="47"/>
  <c r="B982" i="47"/>
  <c r="B983" i="47"/>
  <c r="B984" i="47"/>
  <c r="B985" i="47"/>
  <c r="B986" i="47"/>
  <c r="B987" i="47"/>
  <c r="B988" i="47"/>
  <c r="B989" i="47"/>
  <c r="B990" i="47"/>
  <c r="B991" i="47"/>
  <c r="B992" i="47"/>
  <c r="B993" i="47"/>
  <c r="B994" i="47"/>
  <c r="B995" i="47"/>
  <c r="B996" i="47"/>
  <c r="B997" i="47"/>
  <c r="B998" i="47"/>
  <c r="B999" i="47"/>
  <c r="B1000" i="47"/>
  <c r="B1001" i="47"/>
  <c r="B1002" i="47"/>
  <c r="B1003" i="47"/>
  <c r="B1004" i="47"/>
  <c r="B1005" i="47"/>
  <c r="B1006" i="47"/>
  <c r="B1007" i="47"/>
  <c r="B1008" i="47"/>
  <c r="B1009" i="47"/>
  <c r="B1010" i="47"/>
  <c r="B1011" i="47"/>
  <c r="B1012" i="47"/>
  <c r="B1013" i="47"/>
  <c r="B1014" i="47"/>
  <c r="B1015" i="47"/>
  <c r="B1016" i="47"/>
  <c r="B1017" i="47"/>
  <c r="B1018" i="47"/>
  <c r="B1019" i="47"/>
  <c r="B1020" i="47"/>
  <c r="B1021" i="47"/>
  <c r="B1022" i="47"/>
  <c r="B1023" i="47"/>
  <c r="B1024" i="47"/>
  <c r="B1025" i="47"/>
  <c r="B1026" i="47"/>
  <c r="B1027" i="47"/>
  <c r="B1028" i="47"/>
  <c r="B1029" i="47"/>
  <c r="B1030" i="47"/>
  <c r="B1031" i="47"/>
  <c r="B1032" i="47"/>
  <c r="B1033" i="47"/>
  <c r="B1034" i="47"/>
  <c r="B1035" i="47"/>
  <c r="B1036" i="47"/>
  <c r="B1037" i="47"/>
  <c r="B1038" i="47"/>
  <c r="B1039" i="47"/>
  <c r="B1040" i="47"/>
  <c r="B1041" i="47"/>
  <c r="B1042" i="47"/>
  <c r="B1043" i="47"/>
  <c r="B1044" i="47"/>
  <c r="B1045" i="47"/>
  <c r="B1046" i="47"/>
  <c r="B1047" i="47"/>
  <c r="B1048" i="47"/>
  <c r="B1049" i="47"/>
  <c r="B1050" i="47"/>
  <c r="B1051" i="47"/>
  <c r="B1052" i="47"/>
  <c r="B1053" i="47"/>
  <c r="B1054" i="47"/>
  <c r="B1055" i="47"/>
  <c r="B1056" i="47"/>
  <c r="B1057" i="47"/>
  <c r="B1058" i="47"/>
  <c r="B1059" i="47"/>
  <c r="B1060" i="47"/>
  <c r="B1061" i="47"/>
  <c r="B1062" i="47"/>
  <c r="B1063" i="47"/>
  <c r="B1064" i="47"/>
  <c r="B1065" i="47"/>
  <c r="B1066" i="47"/>
  <c r="B1067" i="47"/>
  <c r="B1068" i="47"/>
  <c r="B1069" i="47"/>
  <c r="B1070" i="47"/>
  <c r="B1071" i="47"/>
  <c r="B1072" i="47"/>
  <c r="B1073" i="47"/>
  <c r="B1074" i="47"/>
  <c r="B1075" i="47"/>
  <c r="B1076" i="47"/>
  <c r="B1077" i="47"/>
  <c r="B1078" i="47"/>
  <c r="B1079" i="47"/>
  <c r="B1080" i="47"/>
  <c r="B1081" i="47"/>
  <c r="B1082" i="47"/>
  <c r="B1083" i="47"/>
  <c r="B1084" i="47"/>
  <c r="B1085" i="47"/>
  <c r="B1086" i="47"/>
  <c r="B1087" i="47"/>
  <c r="B1088" i="47"/>
  <c r="B1089" i="47"/>
  <c r="B1090" i="47"/>
  <c r="B1091" i="47"/>
  <c r="B1092" i="47"/>
  <c r="B1093" i="47"/>
  <c r="B1094" i="47"/>
  <c r="B1095" i="47"/>
  <c r="B1096" i="47"/>
  <c r="B1097" i="47"/>
  <c r="B1098" i="47"/>
  <c r="B1099" i="47"/>
  <c r="B1100" i="47"/>
  <c r="B1101" i="47"/>
  <c r="B1102" i="47"/>
  <c r="B1103" i="47"/>
  <c r="B1104" i="47"/>
  <c r="B1105" i="47"/>
  <c r="B1106" i="47"/>
  <c r="B1107" i="47"/>
  <c r="B1108" i="47"/>
  <c r="B1109" i="47"/>
  <c r="B1110" i="47"/>
  <c r="B1111" i="47"/>
  <c r="B1112" i="47"/>
  <c r="B1113" i="47"/>
  <c r="B1114" i="47"/>
  <c r="B1115" i="47"/>
  <c r="B1116" i="47"/>
  <c r="B1117" i="47"/>
  <c r="B1118" i="47"/>
  <c r="B1119" i="47"/>
  <c r="B1120" i="47"/>
  <c r="B1121" i="47"/>
  <c r="B1122" i="47"/>
  <c r="B1123" i="47"/>
  <c r="B1124" i="47"/>
  <c r="B1125" i="47"/>
  <c r="B1126" i="47"/>
  <c r="B1127" i="47"/>
  <c r="B1128" i="47"/>
  <c r="B1129" i="47"/>
  <c r="B1130" i="47"/>
  <c r="B1131" i="47"/>
  <c r="B1132" i="47"/>
  <c r="B1133" i="47"/>
  <c r="B1134" i="47"/>
  <c r="B1135" i="47"/>
  <c r="B1136" i="47"/>
  <c r="B1137" i="47"/>
  <c r="B1138" i="47"/>
  <c r="B1139" i="47"/>
  <c r="B1140" i="47"/>
  <c r="B1141" i="47"/>
  <c r="B1142" i="47"/>
  <c r="B1143" i="47"/>
  <c r="B1144" i="47"/>
  <c r="B1145" i="47"/>
  <c r="B1146" i="47"/>
  <c r="B1147" i="47"/>
  <c r="B1148" i="47"/>
  <c r="B1149" i="47"/>
  <c r="B1150" i="47"/>
  <c r="B1151" i="47"/>
  <c r="B1152" i="47"/>
  <c r="B1153" i="47"/>
  <c r="B1154" i="47"/>
  <c r="B1155" i="47"/>
  <c r="B1" i="47"/>
  <c r="C49" i="43" l="1"/>
  <c r="G16" i="43" l="1"/>
  <c r="D49" i="43" l="1"/>
  <c r="E49" i="43"/>
  <c r="F49" i="43"/>
  <c r="G46" i="43"/>
  <c r="G45" i="43"/>
  <c r="G44" i="43"/>
  <c r="G43" i="43"/>
  <c r="G42" i="43"/>
  <c r="G41" i="43"/>
  <c r="G40" i="43"/>
  <c r="G39" i="43"/>
  <c r="G35" i="43"/>
  <c r="G34" i="43"/>
  <c r="G33" i="43"/>
  <c r="G32" i="43"/>
  <c r="G31" i="43"/>
  <c r="G30" i="43"/>
  <c r="G29" i="43"/>
  <c r="G28" i="43"/>
  <c r="G17" i="43"/>
  <c r="G18" i="43"/>
  <c r="G19" i="43"/>
  <c r="G20" i="43"/>
  <c r="G21" i="43"/>
  <c r="G22" i="43"/>
  <c r="G23" i="43"/>
  <c r="G24" i="43" l="1"/>
  <c r="G47" i="43"/>
  <c r="G36" i="43"/>
  <c r="G52" i="43" l="1"/>
  <c r="F10" i="21"/>
  <c r="D10" i="21" l="1"/>
  <c r="L23" i="7"/>
  <c r="K23" i="7"/>
  <c r="J23" i="7"/>
  <c r="C10" i="21" l="1"/>
  <c r="E10" i="21"/>
  <c r="D5" i="21"/>
  <c r="D2" i="7" l="1"/>
  <c r="E2" i="7"/>
  <c r="F2" i="7"/>
  <c r="G2" i="7"/>
  <c r="H2" i="7"/>
  <c r="I2" i="7"/>
  <c r="J2" i="7"/>
  <c r="K2" i="7"/>
  <c r="L2" i="7"/>
  <c r="M2" i="7"/>
  <c r="N2" i="7"/>
  <c r="O2" i="7"/>
  <c r="P2" i="7"/>
  <c r="Q2" i="7"/>
  <c r="R2" i="7"/>
  <c r="S2" i="7"/>
  <c r="T2" i="7"/>
  <c r="U2" i="7"/>
  <c r="V2" i="7"/>
  <c r="C2" i="7"/>
  <c r="V23" i="7"/>
  <c r="U23" i="7"/>
  <c r="G26" i="7" l="1"/>
  <c r="G39" i="7" s="1"/>
  <c r="B26" i="7"/>
  <c r="K26" i="7"/>
  <c r="K39" i="7" s="1"/>
  <c r="O26" i="7"/>
  <c r="O39" i="7" s="1"/>
  <c r="S26" i="7"/>
  <c r="S39" i="7" s="1"/>
  <c r="D26" i="7"/>
  <c r="D39" i="7" s="1"/>
  <c r="R26" i="7"/>
  <c r="R39" i="7" s="1"/>
  <c r="C26" i="7"/>
  <c r="C39" i="7" s="1"/>
  <c r="H26" i="7"/>
  <c r="H39" i="7" s="1"/>
  <c r="L26" i="7"/>
  <c r="L39" i="7" s="1"/>
  <c r="P26" i="7"/>
  <c r="P39" i="7" s="1"/>
  <c r="E26" i="7"/>
  <c r="E39" i="7" s="1"/>
  <c r="I26" i="7"/>
  <c r="I39" i="7" s="1"/>
  <c r="M26" i="7"/>
  <c r="M39" i="7" s="1"/>
  <c r="Q26" i="7"/>
  <c r="Q39" i="7" s="1"/>
  <c r="F26" i="7"/>
  <c r="F39" i="7" s="1"/>
  <c r="J26" i="7"/>
  <c r="J39" i="7" s="1"/>
  <c r="N26" i="7"/>
  <c r="N39" i="7" s="1"/>
  <c r="V26" i="7"/>
  <c r="V39" i="7" s="1"/>
  <c r="U26" i="7" l="1"/>
  <c r="U39" i="7" s="1"/>
  <c r="T26" i="7"/>
  <c r="T39" i="7" s="1"/>
  <c r="T23" i="7" l="1"/>
  <c r="S23" i="7"/>
  <c r="R23" i="7"/>
  <c r="Q23" i="7"/>
  <c r="P23" i="7"/>
  <c r="O23" i="7"/>
  <c r="N23" i="7"/>
  <c r="M23" i="7"/>
  <c r="I23" i="7"/>
  <c r="H23" i="7"/>
  <c r="G23" i="7"/>
  <c r="F23" i="7"/>
  <c r="E23" i="7"/>
  <c r="D23" i="7"/>
  <c r="C23" i="7"/>
  <c r="I4" i="43" l="1"/>
  <c r="I7" i="43"/>
  <c r="I5" i="43"/>
  <c r="I6" i="43"/>
  <c r="I8" i="43" l="1"/>
</calcChain>
</file>

<file path=xl/sharedStrings.xml><?xml version="1.0" encoding="utf-8"?>
<sst xmlns="http://schemas.openxmlformats.org/spreadsheetml/2006/main" count="8634" uniqueCount="2190">
  <si>
    <t>Revision #</t>
  </si>
  <si>
    <t xml:space="preserve">Stage </t>
  </si>
  <si>
    <t>Revised Date</t>
  </si>
  <si>
    <t>Revisor Name</t>
  </si>
  <si>
    <t>Type of change</t>
  </si>
  <si>
    <t>Comment</t>
  </si>
  <si>
    <t>EE</t>
  </si>
  <si>
    <t>Renaud Moussounda</t>
  </si>
  <si>
    <t>"Other"</t>
  </si>
  <si>
    <t>Initial requirements</t>
  </si>
  <si>
    <t>-XFSLYAR supply volatge updated (Russell).
-VCCTHM_SENSE and VCCPLL2_HV_SENSE floated.
-Sense lines VCCPLL1_SENSE,VCCPLL2_SENSE,VCCSCN1_SENSE,VCCTHM_SENSE floated.
-TDAU connectivity updated for XTHM* signals.
-IO grouping for 4-pt measurements pins and XTHM pins.</t>
  </si>
  <si>
    <t>-Added time domain specs and intructions
-Added instructions for IO grouping
-Added pin XDDR_3DQ[0]</t>
  </si>
  <si>
    <t>Final DRD</t>
  </si>
  <si>
    <t>"Routing requirement"</t>
  </si>
  <si>
    <t>-Moved supply VCCPLL2_HV from DPS150LC08 to LCDPS07. Adjusted sense line configuration for both rails.
-4 IO (XSCN1ANA1,XSCN1ANA2,XSCN1ANA3 and XSCN1HSO) pins changed from NC to tester channels.
-Updated Loopback specs and Summary tab.
-Picked L24 and L11 as sense pins for VCC and VCC2, respectively. (Russell to Review)
-Finilizing routing instructions</t>
  </si>
  <si>
    <t>Post Final</t>
  </si>
  <si>
    <t>Clarification on time domain routing and grouping</t>
  </si>
  <si>
    <t>trigger. Have critical pins at least in every 64-pin sergents</t>
  </si>
  <si>
    <t>Product Name Printed on TIU: X76C SRAM/COLL CMT TIU</t>
  </si>
  <si>
    <t>Test temperature range:  -40 to 125C</t>
  </si>
  <si>
    <t xml:space="preserve">Reference design is Job#4651. Please use the same socket drawings, KOZ, hole locations, etc. </t>
  </si>
  <si>
    <t>Add unpopulated pads for extra decoupling caps on the power supplies rails.</t>
  </si>
  <si>
    <t>Trace width for sense lines is 20MIL.</t>
  </si>
  <si>
    <t>All traces of each site must be matched within 2ns unless otherwise stated (e.g., loopbacks).</t>
  </si>
  <si>
    <t xml:space="preserve">By default, all 800 MDM d-pin traces must have 50ohm TL impedance unless otherwise stated. </t>
  </si>
  <si>
    <t>IO signal speed is 300Mbps unless otherwise stated.</t>
  </si>
  <si>
    <t>TL impedance tolerance is 7% or better for all tester d-pins. The trace impedance tolerance for high-speed loopbacks should be 5% or less.</t>
  </si>
  <si>
    <t>Avoid routing DC traces to the following DM800 pins if possible: [29, 32, 61, 64, 93, 96, 125, 128].</t>
  </si>
  <si>
    <t>PINS NOT CONNECTED ON TIU</t>
  </si>
  <si>
    <t>GROUNDED PINS</t>
  </si>
  <si>
    <t>50-OHM PINS TO TESTER</t>
  </si>
  <si>
    <t>DC PINS TO TESTER</t>
  </si>
  <si>
    <t>LOOPBACK SIGNALS</t>
  </si>
  <si>
    <t>SIGNALS TO TDAU</t>
  </si>
  <si>
    <t>DIFFERENTIAL PAIRS</t>
  </si>
  <si>
    <t>LENGTH MATCHING</t>
  </si>
  <si>
    <t>SIGNAL GANGS</t>
  </si>
  <si>
    <t>POWER SUPPLIES</t>
  </si>
  <si>
    <t>VCCADC_HV</t>
  </si>
  <si>
    <t>VSS</t>
  </si>
  <si>
    <t>XACTDFTCLK</t>
  </si>
  <si>
    <t>XC4VSENSE</t>
  </si>
  <si>
    <t>L1</t>
  </si>
  <si>
    <t>XDDR_3ADQ[0]</t>
  </si>
  <si>
    <t>XTHMANA4</t>
  </si>
  <si>
    <t>DP01</t>
  </si>
  <si>
    <t>XPCIRXP[2]</t>
  </si>
  <si>
    <t>M01</t>
  </si>
  <si>
    <t>GND</t>
  </si>
  <si>
    <t>XPSDFITS[0]</t>
  </si>
  <si>
    <t>XPSDFITS[1]</t>
  </si>
  <si>
    <t>XPSDFITS[6]</t>
  </si>
  <si>
    <t>XPSDFITS[3]</t>
  </si>
  <si>
    <t>XPSDFITS[4]</t>
  </si>
  <si>
    <t>XPSDFITS[7]</t>
  </si>
  <si>
    <t>XPSDFITS[5]</t>
  </si>
  <si>
    <t>XPSDFITS[8]</t>
  </si>
  <si>
    <t>XPSDFITS[2]</t>
  </si>
  <si>
    <t>XPSDFITS[9]</t>
  </si>
  <si>
    <t>VCCADCA</t>
  </si>
  <si>
    <t>XACTDIGVIEW[0]</t>
  </si>
  <si>
    <t>XDDR_BIAS[0]</t>
  </si>
  <si>
    <t>XDDR_3BDQ[0]</t>
  </si>
  <si>
    <t>XTHMANA5</t>
  </si>
  <si>
    <t>XPCITXP[2]</t>
  </si>
  <si>
    <t>HC1_4</t>
  </si>
  <si>
    <t>VCC</t>
  </si>
  <si>
    <t>VCCADCREF</t>
  </si>
  <si>
    <t>XACTDIGVIEW[1]</t>
  </si>
  <si>
    <t>XDDR_BIAS[1]</t>
  </si>
  <si>
    <t>L10</t>
  </si>
  <si>
    <t>XTHMDA</t>
  </si>
  <si>
    <t>XPCIRXN[2]</t>
  </si>
  <si>
    <t>HC2_2</t>
  </si>
  <si>
    <t>VCC2</t>
  </si>
  <si>
    <t>VCCPLL1_HV</t>
  </si>
  <si>
    <t>XACTDIGVIEW[2]</t>
  </si>
  <si>
    <t>XDDR_BIAS[2]</t>
  </si>
  <si>
    <t>XTHMDC</t>
  </si>
  <si>
    <t>XPCITXN[2]</t>
  </si>
  <si>
    <t>HC3</t>
  </si>
  <si>
    <t>VCCG</t>
  </si>
  <si>
    <t>VCCGIO</t>
  </si>
  <si>
    <t>VCCPLL1_HV_SENSE</t>
  </si>
  <si>
    <t>XACTDIGVIEW[3]</t>
  </si>
  <si>
    <t>XDDR_VIEW[0]</t>
  </si>
  <si>
    <t>L11</t>
  </si>
  <si>
    <t>XPCIRXN[3]</t>
  </si>
  <si>
    <t>DP02</t>
  </si>
  <si>
    <t>LCDPS01</t>
  </si>
  <si>
    <t>VCCPCI_HV</t>
  </si>
  <si>
    <t>VCCPLL1_SENSE</t>
  </si>
  <si>
    <t>XACTENABLE</t>
  </si>
  <si>
    <t>XDDR_VIEW[1]</t>
  </si>
  <si>
    <t>XPCITXN[3]</t>
  </si>
  <si>
    <t>DPS150LC01</t>
  </si>
  <si>
    <t>VCCPCIANA</t>
  </si>
  <si>
    <t>VCCPLL2_HV_SENSE</t>
  </si>
  <si>
    <t>XACTPDFIN[0]</t>
  </si>
  <si>
    <t>XDDR_VREF</t>
  </si>
  <si>
    <t>L12</t>
  </si>
  <si>
    <t>XPCIRXP[3]</t>
  </si>
  <si>
    <t>DPS150LC02</t>
  </si>
  <si>
    <t>VCCPCICK</t>
  </si>
  <si>
    <t>VCCPCILCPLL</t>
  </si>
  <si>
    <t>VCCPLL2_SENSE</t>
  </si>
  <si>
    <t>XACTPDFIN[1]</t>
  </si>
  <si>
    <t>XEDM1_0</t>
  </si>
  <si>
    <t>XPCITXP[3]</t>
  </si>
  <si>
    <t>LCDPS02</t>
  </si>
  <si>
    <t>VCCPCINOM</t>
  </si>
  <si>
    <t>VCCIOA</t>
  </si>
  <si>
    <t>VCCPLL3</t>
  </si>
  <si>
    <t>XACTPDFIN[2]</t>
  </si>
  <si>
    <t>XEDM1_1</t>
  </si>
  <si>
    <t>L2</t>
  </si>
  <si>
    <t>XDDR_3ADQ[1]</t>
  </si>
  <si>
    <t>DP03</t>
  </si>
  <si>
    <t>XDDR_3ADQSN</t>
  </si>
  <si>
    <t>M02</t>
  </si>
  <si>
    <t>LCDPS03</t>
  </si>
  <si>
    <t>VCCFHV</t>
  </si>
  <si>
    <t>VCCPLL3_SENSE</t>
  </si>
  <si>
    <t>XACTPDFIN[3]</t>
  </si>
  <si>
    <t>XEDM2_0</t>
  </si>
  <si>
    <t>XDDR_3BDQ[1]</t>
  </si>
  <si>
    <t>XDDR_3BDQSN</t>
  </si>
  <si>
    <t>LCDPS04</t>
  </si>
  <si>
    <t>VCCFLV</t>
  </si>
  <si>
    <t>VCCPLL4</t>
  </si>
  <si>
    <t>XACTPDFIN[4]</t>
  </si>
  <si>
    <t>XEDM2_1</t>
  </si>
  <si>
    <t>L3</t>
  </si>
  <si>
    <t>XDDR_3ADQ[2]</t>
  </si>
  <si>
    <t>XDDR_3ADQSP</t>
  </si>
  <si>
    <t>HC4</t>
  </si>
  <si>
    <t>VCCDDQ</t>
  </si>
  <si>
    <t>VCCPLL4_SENSE</t>
  </si>
  <si>
    <t>XACTPDFIN[5]</t>
  </si>
  <si>
    <t>XFSVMON</t>
  </si>
  <si>
    <t>XDDR_3BDQ[2]</t>
  </si>
  <si>
    <t>XDDR_3BDQSP</t>
  </si>
  <si>
    <t>DPS150LC03</t>
  </si>
  <si>
    <t>VCCDDQTX</t>
  </si>
  <si>
    <t>VCCIO_EHV</t>
  </si>
  <si>
    <t>VCCSCN1_SENSE</t>
  </si>
  <si>
    <t>XACTPDFIN[6]</t>
  </si>
  <si>
    <t>XLOWKILDVC[0]</t>
  </si>
  <si>
    <t>L4</t>
  </si>
  <si>
    <t>XDDR_3ADQ[3]</t>
  </si>
  <si>
    <t>DPS150LC04</t>
  </si>
  <si>
    <t>VCCIO_HV</t>
  </si>
  <si>
    <t>VCCSCN2</t>
  </si>
  <si>
    <t>XACTPDFIN[7]</t>
  </si>
  <si>
    <t>XLOWKILDVC[1]</t>
  </si>
  <si>
    <t>XDDR_3BDQ[3]</t>
  </si>
  <si>
    <t>LCDPS05</t>
  </si>
  <si>
    <t>VCCIO_UHV</t>
  </si>
  <si>
    <t>VCCSCN2_SENSE</t>
  </si>
  <si>
    <t>XACTPDFIN[8]</t>
  </si>
  <si>
    <t>XLOWKILDVC[2]</t>
  </si>
  <si>
    <t>L5</t>
  </si>
  <si>
    <t>XDDR_3ADQ[4]</t>
  </si>
  <si>
    <t>DPS150LC05</t>
  </si>
  <si>
    <t>VSSHI</t>
  </si>
  <si>
    <t>VCCSDCLK_HV</t>
  </si>
  <si>
    <t>XACTPLLREFCLK</t>
  </si>
  <si>
    <t>XLOWKILDVC[3]</t>
  </si>
  <si>
    <t>XDDR_3BDQ[4]</t>
  </si>
  <si>
    <t>LCDPS06</t>
  </si>
  <si>
    <t>VCCGSIO</t>
  </si>
  <si>
    <t>XACTRESET</t>
  </si>
  <si>
    <t>XLYA0</t>
  </si>
  <si>
    <t>L6</t>
  </si>
  <si>
    <t>XDDR_3ADQ[5]</t>
  </si>
  <si>
    <t>DPS150LC06</t>
  </si>
  <si>
    <t>VCCIDV</t>
  </si>
  <si>
    <t>XACTSCANTDO</t>
  </si>
  <si>
    <t>XLYA0_B</t>
  </si>
  <si>
    <t>XDDR_3BDQ[5]</t>
  </si>
  <si>
    <t>DPS150LC07</t>
  </si>
  <si>
    <t>VCCIDV_EHV</t>
  </si>
  <si>
    <t>VCCSDCLK_NOM</t>
  </si>
  <si>
    <t>XBI</t>
  </si>
  <si>
    <t>XLYA1</t>
  </si>
  <si>
    <t>L7</t>
  </si>
  <si>
    <t>DPS150LC08</t>
  </si>
  <si>
    <t>VCCTHM_HV</t>
  </si>
  <si>
    <t>VCCSDOSC</t>
  </si>
  <si>
    <t>XCLKMODE[0]</t>
  </si>
  <si>
    <t>XLYA1_B</t>
  </si>
  <si>
    <t>LCDPS07</t>
  </si>
  <si>
    <t>VCCGACT</t>
  </si>
  <si>
    <t>VCCPLL1</t>
  </si>
  <si>
    <t>VCCPLL2</t>
  </si>
  <si>
    <t>VCCPSD</t>
  </si>
  <si>
    <t>VCCSCN1</t>
  </si>
  <si>
    <t>VCCTHM</t>
  </si>
  <si>
    <t>VCCPLL2_HV</t>
  </si>
  <si>
    <t>VCCSDRXANA</t>
  </si>
  <si>
    <t>XCLKMODE[1]</t>
  </si>
  <si>
    <t>XLYA10</t>
  </si>
  <si>
    <t>L8</t>
  </si>
  <si>
    <t>M03</t>
  </si>
  <si>
    <t>XPCIRXN[1]</t>
  </si>
  <si>
    <t>LCDPS08</t>
  </si>
  <si>
    <t>XFSLYAR</t>
  </si>
  <si>
    <t>XCLOCK</t>
  </si>
  <si>
    <t>XLYA10_B</t>
  </si>
  <si>
    <t>XPCIRXP[1]</t>
  </si>
  <si>
    <t>XCNTRRST</t>
  </si>
  <si>
    <t>XLYA11</t>
  </si>
  <si>
    <t>L9</t>
  </si>
  <si>
    <t>M04</t>
  </si>
  <si>
    <t>XPCITXN[0]</t>
  </si>
  <si>
    <t>VCCSDTXANA</t>
  </si>
  <si>
    <t>XCOLTRLEN</t>
  </si>
  <si>
    <t>XLYA11_B</t>
  </si>
  <si>
    <t>XPCITXP[0]</t>
  </si>
  <si>
    <t>XDATAIN</t>
  </si>
  <si>
    <t>XLYA12</t>
  </si>
  <si>
    <t>M05</t>
  </si>
  <si>
    <t>XPCITXN[1]</t>
  </si>
  <si>
    <t>XDATAOUT[0]</t>
  </si>
  <si>
    <t>XLYA12_B</t>
  </si>
  <si>
    <t>XPCITXP[1]</t>
  </si>
  <si>
    <t>VCCTBT_HV</t>
  </si>
  <si>
    <t>XDATAOUT[1]</t>
  </si>
  <si>
    <t>XLYA13</t>
  </si>
  <si>
    <t>M06</t>
  </si>
  <si>
    <t>XPCIPLL_BPCLKN</t>
  </si>
  <si>
    <t>XDATAOUT[10]</t>
  </si>
  <si>
    <t>XLYA13_B</t>
  </si>
  <si>
    <t>XPCIPLL_BPCLKP</t>
  </si>
  <si>
    <t>VCCTBTANA</t>
  </si>
  <si>
    <t>XDATAOUT[11]</t>
  </si>
  <si>
    <t>XLYA2</t>
  </si>
  <si>
    <t>M07</t>
  </si>
  <si>
    <t>XPCIRXN[0]</t>
  </si>
  <si>
    <t>XDATAOUT[12]</t>
  </si>
  <si>
    <t>XLYA2_B</t>
  </si>
  <si>
    <t>XPCIRXP[0]</t>
  </si>
  <si>
    <t>XDATAOUT[13]</t>
  </si>
  <si>
    <t>XLYA3</t>
  </si>
  <si>
    <t>M08</t>
  </si>
  <si>
    <t>VCCTBTCLK</t>
  </si>
  <si>
    <t>XDATAOUT[14]</t>
  </si>
  <si>
    <t>XLYA3_B</t>
  </si>
  <si>
    <t>VCCTBTPLL</t>
  </si>
  <si>
    <t>XDATAOUT[15]</t>
  </si>
  <si>
    <t>XLYA4</t>
  </si>
  <si>
    <t>VCCTHM_SENSE</t>
  </si>
  <si>
    <t>XDATAOUT[16]</t>
  </si>
  <si>
    <t>XLYA4_B</t>
  </si>
  <si>
    <t>XADCANA[0]</t>
  </si>
  <si>
    <t>XDATAOUT[17]</t>
  </si>
  <si>
    <t>XLYA5</t>
  </si>
  <si>
    <t>XADCANA[1]</t>
  </si>
  <si>
    <t>XDATAOUT[18]</t>
  </si>
  <si>
    <t>XLYA5_B</t>
  </si>
  <si>
    <t>XADCANA[2]</t>
  </si>
  <si>
    <t>XDATAOUT[19]</t>
  </si>
  <si>
    <t>XLYA6</t>
  </si>
  <si>
    <t>XADCANA[3]</t>
  </si>
  <si>
    <t>XDATAOUT[2]</t>
  </si>
  <si>
    <t>XLYA6_B</t>
  </si>
  <si>
    <t>XADCDIFFN[0]</t>
  </si>
  <si>
    <t>XDATAOUT[20]</t>
  </si>
  <si>
    <t>XLYA7</t>
  </si>
  <si>
    <t>XADCDIFFN[1]</t>
  </si>
  <si>
    <t>XDATAOUT[21]</t>
  </si>
  <si>
    <t>XLYA7_B</t>
  </si>
  <si>
    <t>XADCDIFFN[2]</t>
  </si>
  <si>
    <t>XDATAOUT[22]</t>
  </si>
  <si>
    <t>XLYA8</t>
  </si>
  <si>
    <t>XADCDIFFN[3]</t>
  </si>
  <si>
    <t>XDATAOUT[23]</t>
  </si>
  <si>
    <t>XLYA8_B</t>
  </si>
  <si>
    <t>XADCDIFFP[0]</t>
  </si>
  <si>
    <t>XDATAOUT[24]</t>
  </si>
  <si>
    <t>XLYA9</t>
  </si>
  <si>
    <t>XADCDIFFP[1]</t>
  </si>
  <si>
    <t>XDATAOUT[25]</t>
  </si>
  <si>
    <t>XLYA9_B</t>
  </si>
  <si>
    <t>XADCDIFFP[2]</t>
  </si>
  <si>
    <t>XDATAOUT[26]</t>
  </si>
  <si>
    <t>XPCIIBIAS</t>
  </si>
  <si>
    <t>XADCDIFFP[3]</t>
  </si>
  <si>
    <t>XDATAOUT[27]</t>
  </si>
  <si>
    <t>XPCIRCOMP</t>
  </si>
  <si>
    <t>XADCDIG[0]</t>
  </si>
  <si>
    <t>XDATAOUT[28]</t>
  </si>
  <si>
    <t>XPLL1ANA1</t>
  </si>
  <si>
    <t>XADCDIG[1]</t>
  </si>
  <si>
    <t>XDATAOUT[29]</t>
  </si>
  <si>
    <t>XPLL1ANA2</t>
  </si>
  <si>
    <t>XADCDIG[10]</t>
  </si>
  <si>
    <t>XDATAOUT[3]</t>
  </si>
  <si>
    <t>XPLL1ANA3</t>
  </si>
  <si>
    <t>XADCDIG[11]</t>
  </si>
  <si>
    <t>XDATAOUT[30]</t>
  </si>
  <si>
    <t>XPLL2ANA1</t>
  </si>
  <si>
    <t>XADCDIG[2]</t>
  </si>
  <si>
    <t>XDATAOUT[31]</t>
  </si>
  <si>
    <t>XPLL2ANA2</t>
  </si>
  <si>
    <t>XADCDIG[3]</t>
  </si>
  <si>
    <t>XDATAOUT[4]</t>
  </si>
  <si>
    <t>XSCN1ANA1</t>
  </si>
  <si>
    <t>XADCDIG[4]</t>
  </si>
  <si>
    <t>XDATAOUT[5]</t>
  </si>
  <si>
    <t>XSCN1ANA2</t>
  </si>
  <si>
    <t>XADCDIG[5]</t>
  </si>
  <si>
    <t>XDATAOUT[6]</t>
  </si>
  <si>
    <t>XSCN1ANA3</t>
  </si>
  <si>
    <t>XADCDIG[6]</t>
  </si>
  <si>
    <t>XDATAOUT[7]</t>
  </si>
  <si>
    <t>XSCN2ANA2</t>
  </si>
  <si>
    <t>XADCDIG[7]</t>
  </si>
  <si>
    <t>XDATAOUT[8]</t>
  </si>
  <si>
    <t>XSCN2ANA3</t>
  </si>
  <si>
    <t>XADCDIG[8]</t>
  </si>
  <si>
    <t>XDATAOUT[9]</t>
  </si>
  <si>
    <t>XSDPCIPLL_IBIAS</t>
  </si>
  <si>
    <t>XADCDIG[9]</t>
  </si>
  <si>
    <t>XDDR_1ADQ[0]</t>
  </si>
  <si>
    <t>XSRAMVCCMON</t>
  </si>
  <si>
    <t>XPLL1HSO</t>
  </si>
  <si>
    <t>XDDR_1ADQ[1]</t>
  </si>
  <si>
    <t>XSTKTV1EMLLCR_FH</t>
  </si>
  <si>
    <t>XPLL2HSO</t>
  </si>
  <si>
    <t>XDDR_1ADQ[2]</t>
  </si>
  <si>
    <t>XSTKTV1EMLLCR_FL</t>
  </si>
  <si>
    <t>XPLL3ANA1</t>
  </si>
  <si>
    <t>XDDR_1ADQ[3]</t>
  </si>
  <si>
    <t>XSTKTV1LWLFCR_FH</t>
  </si>
  <si>
    <t>XPLL3ANA2</t>
  </si>
  <si>
    <t>XDDR_1ADQ[4]</t>
  </si>
  <si>
    <t>XSTKTV1LWLFCR_FL</t>
  </si>
  <si>
    <t>XPLL3ANA3</t>
  </si>
  <si>
    <t>XDDR_1ADQ[5]</t>
  </si>
  <si>
    <t>XSTKVBOTMID_FH</t>
  </si>
  <si>
    <t>XPLL3HSO</t>
  </si>
  <si>
    <t>XDDR_1ADQSN</t>
  </si>
  <si>
    <t>XSTKVBOTMID_FL</t>
  </si>
  <si>
    <t>XPLL4ANA1</t>
  </si>
  <si>
    <t>XDDR_1ADQSP</t>
  </si>
  <si>
    <t>XSTKVBOTMID_MH</t>
  </si>
  <si>
    <t>XPLL4ANA2</t>
  </si>
  <si>
    <t>XDDR_1BDQ[0]</t>
  </si>
  <si>
    <t>XSTKVBOTMID_ML</t>
  </si>
  <si>
    <t>XPLL4ANA3</t>
  </si>
  <si>
    <t>XDDR_1BDQ[1]</t>
  </si>
  <si>
    <t>XSTKVCENTER_FH</t>
  </si>
  <si>
    <t>XPLL4HSO</t>
  </si>
  <si>
    <t>XDDR_1BDQ[2]</t>
  </si>
  <si>
    <t>XSTKVCENTER_FL</t>
  </si>
  <si>
    <t>XPLLDIG[0]</t>
  </si>
  <si>
    <t>XDDR_1BDQ[3]</t>
  </si>
  <si>
    <t>XSTKVCENTER_MH</t>
  </si>
  <si>
    <t>XPLLDIG[1]</t>
  </si>
  <si>
    <t>XDDR_1BDQ[4]</t>
  </si>
  <si>
    <t>XSTKVCENTER_ML</t>
  </si>
  <si>
    <t>XPLLDIG[2]</t>
  </si>
  <si>
    <t>XDDR_1BDQ[5]</t>
  </si>
  <si>
    <t>XSTKVEMLLCR_FH</t>
  </si>
  <si>
    <t>XPLLDIG[3]</t>
  </si>
  <si>
    <t>XDDR_1BDQSN</t>
  </si>
  <si>
    <t>XSTKVEMLLCR_FL</t>
  </si>
  <si>
    <t>XPLLDIG[4]</t>
  </si>
  <si>
    <t>XDDR_1BDQSP</t>
  </si>
  <si>
    <t>XSTKVEMLLCR_MH</t>
  </si>
  <si>
    <t>XPLLDIG[5]</t>
  </si>
  <si>
    <t>XDDR_1DQ[0]</t>
  </si>
  <si>
    <t>XSTKVEMLLCR_ML</t>
  </si>
  <si>
    <t>XPLLDIG[6]</t>
  </si>
  <si>
    <t>XDDR_1DQ[1]</t>
  </si>
  <si>
    <t>XSTKVEMLWRT_FH</t>
  </si>
  <si>
    <t>XPLLDIG[7]</t>
  </si>
  <si>
    <t>XDDR_2ADQ[0]</t>
  </si>
  <si>
    <t>XSTKVEMLWRT_FL</t>
  </si>
  <si>
    <t>XPSDVANA[0]</t>
  </si>
  <si>
    <t>XDDR_2ADQ[1]</t>
  </si>
  <si>
    <t>XSTKVEMLWRT_MH</t>
  </si>
  <si>
    <t>XPSDVANA[1]</t>
  </si>
  <si>
    <t>XDDR_2ADQ[2]</t>
  </si>
  <si>
    <t>XSTKVEMLWRT_ML</t>
  </si>
  <si>
    <t>XPSDVANA[2]</t>
  </si>
  <si>
    <t>XDDR_2ADQ[3]</t>
  </si>
  <si>
    <t>XSTKVEMMIDL_FH</t>
  </si>
  <si>
    <t>XPSDVANA[3]</t>
  </si>
  <si>
    <t>XDDR_2ADQ[4]</t>
  </si>
  <si>
    <t>XSTKVEMMIDL_FL</t>
  </si>
  <si>
    <t>XSCN2ANA1</t>
  </si>
  <si>
    <t>XDDR_2ADQ[5]</t>
  </si>
  <si>
    <t>XSTKVEMMIDL_MH</t>
  </si>
  <si>
    <t>XSCN2HSO</t>
  </si>
  <si>
    <t>XDDR_2ADQSN</t>
  </si>
  <si>
    <t>XSTKVEMMIDL_ML</t>
  </si>
  <si>
    <t>XSDPLL_ANADEBUG_HV</t>
  </si>
  <si>
    <t>XDDR_2ADQSP</t>
  </si>
  <si>
    <t>XSTKVEMMIDR_FH</t>
  </si>
  <si>
    <t>XSDPLL_BPCLKN</t>
  </si>
  <si>
    <t>XDDR_2BDQ[0]</t>
  </si>
  <si>
    <t>XSTKVEMMIDR_FL</t>
  </si>
  <si>
    <t>XSDPLL_BPCLKP</t>
  </si>
  <si>
    <t>XDDR_2BDQ[1]</t>
  </si>
  <si>
    <t>XSTKVEMMIDR_MH</t>
  </si>
  <si>
    <t>XSDRXN[0]</t>
  </si>
  <si>
    <t>XDDR_2BDQ[2]</t>
  </si>
  <si>
    <t>XSTKVEMMIDR_ML</t>
  </si>
  <si>
    <t>XSDRXN[1]</t>
  </si>
  <si>
    <t>XDDR_2BDQ[3]</t>
  </si>
  <si>
    <t>XSTKVEMTOPL_FH</t>
  </si>
  <si>
    <t>XSDRXP[0]</t>
  </si>
  <si>
    <t>XDDR_2BDQ[4]</t>
  </si>
  <si>
    <t>XSTKVEMTOPL_FL</t>
  </si>
  <si>
    <t>XSDRXP[1]</t>
  </si>
  <si>
    <t>XDDR_2BDQ[5]</t>
  </si>
  <si>
    <t>XSTKVEMTOPL_MH</t>
  </si>
  <si>
    <t>XSDTXN[0]</t>
  </si>
  <si>
    <t>XDDR_2BDQSN</t>
  </si>
  <si>
    <t>XSTKVEMTOPL_ML</t>
  </si>
  <si>
    <t>XSDTXN[1]</t>
  </si>
  <si>
    <t>XDDR_2BDQSP</t>
  </si>
  <si>
    <t>XSTKVEMTOPR_FH</t>
  </si>
  <si>
    <t>XSDTXP[0]</t>
  </si>
  <si>
    <t>XDDR_2DQ[0]</t>
  </si>
  <si>
    <t>XSTKVEMTOPR_FL</t>
  </si>
  <si>
    <t>XSDTXP[1]</t>
  </si>
  <si>
    <t>XDDR_2DQ[1]</t>
  </si>
  <si>
    <t>XSTKVEMTOPR_MH</t>
  </si>
  <si>
    <t>XTBT_DFXCLKOUT</t>
  </si>
  <si>
    <t>XDDR_3DQ[0]</t>
  </si>
  <si>
    <t>XSTKVEMTOPR_ML</t>
  </si>
  <si>
    <t>XTBT_ON</t>
  </si>
  <si>
    <t>XDDR_3DQ[1]</t>
  </si>
  <si>
    <t>XSTKVLOWLFT_FH</t>
  </si>
  <si>
    <t>XTBTBPCLK_N</t>
  </si>
  <si>
    <t>XDDR_4ADQ[0]</t>
  </si>
  <si>
    <t>XSTKVLOWLFT_FL</t>
  </si>
  <si>
    <t>XTBTBPCLK_P</t>
  </si>
  <si>
    <t>XDDR_4ADQ[1]</t>
  </si>
  <si>
    <t>XSTKVLOWLFT_MH</t>
  </si>
  <si>
    <t>XTBTPLL_DIGDEBUG[0]</t>
  </si>
  <si>
    <t>XDDR_4ADQ[2]</t>
  </si>
  <si>
    <t>XSTKVLOWLFT_ML</t>
  </si>
  <si>
    <t>XTBTPLL_DIGDEBUG[1]</t>
  </si>
  <si>
    <t>XDDR_4ADQ[3]</t>
  </si>
  <si>
    <t>XSTKVLWLFCR_FH</t>
  </si>
  <si>
    <t>XTBTPLL_DIGDEBUG[2]</t>
  </si>
  <si>
    <t>XDDR_4ADQ[4]</t>
  </si>
  <si>
    <t>XSTKVLWLFCR_FL</t>
  </si>
  <si>
    <t>XTBTPLL_DIGDEBUG[3]</t>
  </si>
  <si>
    <t>XDDR_4ADQ[5]</t>
  </si>
  <si>
    <t>XSTKVLWLFCR_MH</t>
  </si>
  <si>
    <t>XTBTPLL_DIGDEBUG[4]</t>
  </si>
  <si>
    <t>XDDR_4ADQSN</t>
  </si>
  <si>
    <t>XSTKVLWLFCR_ML</t>
  </si>
  <si>
    <t>XTBTPLL_DIGDEBUG[5]</t>
  </si>
  <si>
    <t>XDDR_4ADQSP</t>
  </si>
  <si>
    <t>XTHMANA1</t>
  </si>
  <si>
    <t>XTBTPLL_DIGVIEW[0]</t>
  </si>
  <si>
    <t>XDDR_4BDQ[0]</t>
  </si>
  <si>
    <t>XTHMANA2</t>
  </si>
  <si>
    <t>XTBTPLL_DIGVIEW[1]</t>
  </si>
  <si>
    <t>XDDR_4BDQ[1]</t>
  </si>
  <si>
    <t>XTHMANA3</t>
  </si>
  <si>
    <t>XTBTPLL_ENABLE</t>
  </si>
  <si>
    <t>XDDR_4BDQ[2]</t>
  </si>
  <si>
    <t>XTHMNBDA</t>
  </si>
  <si>
    <t>XTBTPLL_HSOUT_OD</t>
  </si>
  <si>
    <t>XDDR_4BDQ[3]</t>
  </si>
  <si>
    <t>XTHMNBDC</t>
  </si>
  <si>
    <t>XTBTPLL_IBIAS</t>
  </si>
  <si>
    <t>XDDR_4BDQ[4]</t>
  </si>
  <si>
    <t>XVCCMON[0]</t>
  </si>
  <si>
    <t>XTBTPLL_REFCLKIN</t>
  </si>
  <si>
    <t>XDDR_4BDQ[5]</t>
  </si>
  <si>
    <t>XVCCMON[1]</t>
  </si>
  <si>
    <t>XTBTPLL_RESET</t>
  </si>
  <si>
    <t>XDDR_4BDQSN</t>
  </si>
  <si>
    <t>XVCCMONLOMET</t>
  </si>
  <si>
    <t>XTBTRXN</t>
  </si>
  <si>
    <t>XDDR_4BDQSP</t>
  </si>
  <si>
    <t>XVSSMON[0]</t>
  </si>
  <si>
    <t>XTBTRXP</t>
  </si>
  <si>
    <t>XDDR_4DQ[0]</t>
  </si>
  <si>
    <t>XVSSMON[1]</t>
  </si>
  <si>
    <t>XTBTTXN</t>
  </si>
  <si>
    <t>XDDR_4DQ[1]</t>
  </si>
  <si>
    <t>XWLVCCMON</t>
  </si>
  <si>
    <t>XTBTTXP</t>
  </si>
  <si>
    <t>XDDR_5ADQ[0]</t>
  </si>
  <si>
    <t>XDDR_5ADQ[1]</t>
  </si>
  <si>
    <t>XDDR_5ADQ[2]</t>
  </si>
  <si>
    <t>XDDR_5ADQ[3]</t>
  </si>
  <si>
    <t>XDDR_5ADQ[4]</t>
  </si>
  <si>
    <t>XDDR_5ADQ[5]</t>
  </si>
  <si>
    <t>XDDR_5ADQSN</t>
  </si>
  <si>
    <t>XDDR_5ADQSP</t>
  </si>
  <si>
    <t>XDDR_5BDQ[0]</t>
  </si>
  <si>
    <t>XDDR_5BDQ[1]</t>
  </si>
  <si>
    <t>XDDR_5BDQ[2]</t>
  </si>
  <si>
    <t>XDDR_5BDQ[3]</t>
  </si>
  <si>
    <t>XDDR_5BDQ[4]</t>
  </si>
  <si>
    <t>XDDR_5BDQ[5]</t>
  </si>
  <si>
    <t>XDDR_5BDQSN</t>
  </si>
  <si>
    <t>XDDR_5BDQSP</t>
  </si>
  <si>
    <t>XDDR_5DQ[0]</t>
  </si>
  <si>
    <t>XDDR_5DQ[1]</t>
  </si>
  <si>
    <t>XDDR_6DQ[0]</t>
  </si>
  <si>
    <t>XDDR_6DQ[1]</t>
  </si>
  <si>
    <t>XDDR_7DQ[0]</t>
  </si>
  <si>
    <t>XDDR_7DQ[1]</t>
  </si>
  <si>
    <t>XDDR_CAPTURE</t>
  </si>
  <si>
    <t>XDDR_CLKRX</t>
  </si>
  <si>
    <t>XDDR_CLKTX</t>
  </si>
  <si>
    <t>XDDR_DATAIN</t>
  </si>
  <si>
    <t>XDDR_DIGVIEW[0]</t>
  </si>
  <si>
    <t>XDDR_DIGVIEW[1]</t>
  </si>
  <si>
    <t>XDDR_DIGVIEW[2]</t>
  </si>
  <si>
    <t>XDDR_DIGVIEW[3]</t>
  </si>
  <si>
    <t>XDDR_DLLEN</t>
  </si>
  <si>
    <t>XDDR_ESDEN</t>
  </si>
  <si>
    <t>XDDR_HVIO[0]</t>
  </si>
  <si>
    <t>XDDR_HVIO[1]</t>
  </si>
  <si>
    <t>XDDR_HVIO[2]</t>
  </si>
  <si>
    <t>XDDR_HVIO[3]</t>
  </si>
  <si>
    <t>XDDR_HVIO[4]</t>
  </si>
  <si>
    <t>XDDR_HVIO[5]</t>
  </si>
  <si>
    <t>XDDR_HVIO[6]</t>
  </si>
  <si>
    <t>XDDR_HVIO[7]</t>
  </si>
  <si>
    <t>XDDR_HVIO[8]</t>
  </si>
  <si>
    <t>XDDR_HVIO[9]</t>
  </si>
  <si>
    <t>XDDR_HVION</t>
  </si>
  <si>
    <t>XDDR_HVIOP</t>
  </si>
  <si>
    <t>XDDR_IOCTRL</t>
  </si>
  <si>
    <t>XDDR_LBRST</t>
  </si>
  <si>
    <t>XDDR_MIDVIEW</t>
  </si>
  <si>
    <t>XDDR_PRBSRST</t>
  </si>
  <si>
    <t>XDDR_RESET</t>
  </si>
  <si>
    <t>XDDR_SCA</t>
  </si>
  <si>
    <t>XDDR_SCB</t>
  </si>
  <si>
    <t>XDDR_SCMODE[0]</t>
  </si>
  <si>
    <t>XDDR_SCMODE[1]</t>
  </si>
  <si>
    <t>XDDR_SRAMEN</t>
  </si>
  <si>
    <t>XDDR_TDI</t>
  </si>
  <si>
    <t>XDDR_TDO</t>
  </si>
  <si>
    <t>XDDR_UPDATE</t>
  </si>
  <si>
    <t>XDDUTYOUTEN</t>
  </si>
  <si>
    <t>XDEFAULTIR_B</t>
  </si>
  <si>
    <t>XGRIDCLKMON</t>
  </si>
  <si>
    <t>XIDVDIGOUT</t>
  </si>
  <si>
    <t>XLYAGCOLADD[0]</t>
  </si>
  <si>
    <t>XLYAGCOLADD[1]</t>
  </si>
  <si>
    <t>XLYAGCOLADD[2]</t>
  </si>
  <si>
    <t>XLYAGCOLADD[3]</t>
  </si>
  <si>
    <t>XLYAGCOLADD[4]</t>
  </si>
  <si>
    <t>XLYAMODE[0]</t>
  </si>
  <si>
    <t>XLYAMODE[1]</t>
  </si>
  <si>
    <t>XLYAMODE[2]</t>
  </si>
  <si>
    <t>XPCIANADEBUG[0]</t>
  </si>
  <si>
    <t>XPCIANADEBUG[1]</t>
  </si>
  <si>
    <t>XPCIDFXCLKOUT</t>
  </si>
  <si>
    <t>XPCIDIGDEBUG[0]</t>
  </si>
  <si>
    <t>XPCIDIGDEBUG[1]</t>
  </si>
  <si>
    <t>XPCIDIGDEBUG[2]</t>
  </si>
  <si>
    <t>XPCIDIGDEBUG[3]</t>
  </si>
  <si>
    <t>XPCIDIGDEBUG[4]</t>
  </si>
  <si>
    <t>XPCIDIGDEBUG[5]</t>
  </si>
  <si>
    <t>XPCION</t>
  </si>
  <si>
    <t>XPCIRESET</t>
  </si>
  <si>
    <t>XPCISCANCLKA</t>
  </si>
  <si>
    <t>XPCISCANCLKB</t>
  </si>
  <si>
    <t>XPCISCANCPTR</t>
  </si>
  <si>
    <t>XPCISCANMODE[0]</t>
  </si>
  <si>
    <t>XPCISCANMODE[1]</t>
  </si>
  <si>
    <t>XPCISCANMODE[2]</t>
  </si>
  <si>
    <t>XPCISCANTDI</t>
  </si>
  <si>
    <t>XPCISCANTDO</t>
  </si>
  <si>
    <t>XPCISCANUPDT</t>
  </si>
  <si>
    <t>XPCISDPLL_REFCLKIN</t>
  </si>
  <si>
    <t>XPCISLOWCLKIN</t>
  </si>
  <si>
    <t>XREAD</t>
  </si>
  <si>
    <t>XREDUN</t>
  </si>
  <si>
    <t>XRESERVEDIN[0]</t>
  </si>
  <si>
    <t>XRESERVEDIN[1]</t>
  </si>
  <si>
    <t>XRESERVEDIO[0]</t>
  </si>
  <si>
    <t>XRESERVEDIO[1]</t>
  </si>
  <si>
    <t>XRESERVEDIO[2]</t>
  </si>
  <si>
    <t>XRESERVEDOUT</t>
  </si>
  <si>
    <t>XRESET</t>
  </si>
  <si>
    <t>XSCN1HSO</t>
  </si>
  <si>
    <t>XSDPCIPLL_DIGVIEW[0]</t>
  </si>
  <si>
    <t>XSDPCIPLL_DIGVIEW[1]</t>
  </si>
  <si>
    <t>XSDPCIPLL_ENABLE</t>
  </si>
  <si>
    <t>XSDPCIPLL_HSOUT_OD</t>
  </si>
  <si>
    <t>XSDPCIPLL_RESET</t>
  </si>
  <si>
    <t>XSHTOFFEN_B</t>
  </si>
  <si>
    <t>XSTKYRESET</t>
  </si>
  <si>
    <t>XSTOKL</t>
  </si>
  <si>
    <t>XSTOPCLOCK</t>
  </si>
  <si>
    <t>XSTREQ</t>
  </si>
  <si>
    <t>XSTRUN</t>
  </si>
  <si>
    <t>XTCK</t>
  </si>
  <si>
    <t>XTDI</t>
  </si>
  <si>
    <t>XTDO</t>
  </si>
  <si>
    <t>XTMS</t>
  </si>
  <si>
    <t>XTRST_B</t>
  </si>
  <si>
    <t>XWRITE</t>
  </si>
  <si>
    <t>XXADD[0]</t>
  </si>
  <si>
    <t>XXADD[1]</t>
  </si>
  <si>
    <t>XXADD[10]</t>
  </si>
  <si>
    <t>XXADD[11]</t>
  </si>
  <si>
    <t>XXADD[12]</t>
  </si>
  <si>
    <t>XXADD[13]</t>
  </si>
  <si>
    <t>XXADD[14]</t>
  </si>
  <si>
    <t>XXADD[15]</t>
  </si>
  <si>
    <t>XXADD[2]</t>
  </si>
  <si>
    <t>XXADD[3]</t>
  </si>
  <si>
    <t>XXADD[4]</t>
  </si>
  <si>
    <t>XXADD[5]</t>
  </si>
  <si>
    <t>XXADD[6]</t>
  </si>
  <si>
    <t>XXADD[7]</t>
  </si>
  <si>
    <t>XXADD[8]</t>
  </si>
  <si>
    <t>XXADD[9]</t>
  </si>
  <si>
    <t>XYADD[0]</t>
  </si>
  <si>
    <t>XYADD[1]</t>
  </si>
  <si>
    <t>XYADD[2]</t>
  </si>
  <si>
    <t>XYADD[3]</t>
  </si>
  <si>
    <t>XZADD[0]</t>
  </si>
  <si>
    <t>XZADD[1]</t>
  </si>
  <si>
    <t>XZADD[2]</t>
  </si>
  <si>
    <t>XZADD[3]</t>
  </si>
  <si>
    <t>XZADD[4]</t>
  </si>
  <si>
    <t>XZADD[5]</t>
  </si>
  <si>
    <t>XZADD[6]</t>
  </si>
  <si>
    <t>Count Per Site</t>
  </si>
  <si>
    <t>Modules (min.)</t>
  </si>
  <si>
    <t>Channels</t>
  </si>
  <si>
    <t>Module</t>
  </si>
  <si>
    <t>Total used</t>
  </si>
  <si>
    <t>HC3-4</t>
  </si>
  <si>
    <t>DPS150LC01-08</t>
  </si>
  <si>
    <t>LCDPS01-08</t>
  </si>
  <si>
    <t>DPS150A-HC</t>
  </si>
  <si>
    <t>DPS150A-LC</t>
  </si>
  <si>
    <t>LCDPS</t>
  </si>
  <si>
    <t>Max available</t>
  </si>
  <si>
    <t>To Package</t>
  </si>
  <si>
    <t>To Patch Panel</t>
  </si>
  <si>
    <t>800MDM</t>
  </si>
  <si>
    <t>* Maintain channel symmetry across all sites for the DPS150A-LC and LCDPS modules</t>
  </si>
  <si>
    <t>* Two sites can’t share the same module.</t>
  </si>
  <si>
    <t>J-connectors</t>
  </si>
  <si>
    <r>
      <rPr>
        <b/>
        <sz val="11"/>
        <color rgb="FFFF0000"/>
        <rFont val="Calibri"/>
        <family val="2"/>
        <scheme val="minor"/>
      </rPr>
      <t>Site 1</t>
    </r>
    <r>
      <rPr>
        <b/>
        <sz val="11"/>
        <color theme="1"/>
        <rFont val="Calibri"/>
        <family val="2"/>
        <scheme val="minor"/>
      </rPr>
      <t xml:space="preserve"> (2)</t>
    </r>
  </si>
  <si>
    <r>
      <rPr>
        <b/>
        <sz val="11"/>
        <color rgb="FFFF0000"/>
        <rFont val="Calibri"/>
        <family val="2"/>
        <scheme val="minor"/>
      </rPr>
      <t>Site 3</t>
    </r>
    <r>
      <rPr>
        <b/>
        <sz val="11"/>
        <color theme="1"/>
        <rFont val="Calibri"/>
        <family val="2"/>
        <scheme val="minor"/>
      </rPr>
      <t xml:space="preserve"> (4)</t>
    </r>
  </si>
  <si>
    <r>
      <rPr>
        <b/>
        <sz val="11"/>
        <color rgb="FFFF0000"/>
        <rFont val="Calibri"/>
        <family val="2"/>
        <scheme val="minor"/>
      </rPr>
      <t>Site 5</t>
    </r>
    <r>
      <rPr>
        <b/>
        <sz val="11"/>
        <color theme="1"/>
        <rFont val="Calibri"/>
        <family val="2"/>
        <scheme val="minor"/>
      </rPr>
      <t xml:space="preserve"> (6)</t>
    </r>
  </si>
  <si>
    <r>
      <rPr>
        <b/>
        <sz val="11"/>
        <color rgb="FFFF0000"/>
        <rFont val="Calibri"/>
        <family val="2"/>
        <scheme val="minor"/>
      </rPr>
      <t>Site 7</t>
    </r>
    <r>
      <rPr>
        <b/>
        <sz val="11"/>
        <color theme="1"/>
        <rFont val="Calibri"/>
        <family val="2"/>
        <scheme val="minor"/>
      </rPr>
      <t xml:space="preserve"> (8)</t>
    </r>
  </si>
  <si>
    <t>Sync Gen</t>
  </si>
  <si>
    <r>
      <rPr>
        <b/>
        <sz val="11"/>
        <color rgb="FFFF0000"/>
        <rFont val="Calibri"/>
        <family val="2"/>
        <scheme val="minor"/>
      </rPr>
      <t>J1212</t>
    </r>
    <r>
      <rPr>
        <sz val="11"/>
        <color theme="1"/>
        <rFont val="Calibri"/>
        <family val="2"/>
        <scheme val="minor"/>
      </rPr>
      <t xml:space="preserve"> (J2212)</t>
    </r>
  </si>
  <si>
    <r>
      <rPr>
        <b/>
        <sz val="11"/>
        <color rgb="FFFF0000"/>
        <rFont val="Calibri"/>
        <family val="2"/>
        <scheme val="minor"/>
      </rPr>
      <t>J1112</t>
    </r>
    <r>
      <rPr>
        <sz val="11"/>
        <color theme="1"/>
        <rFont val="Calibri"/>
        <family val="2"/>
        <scheme val="minor"/>
      </rPr>
      <t xml:space="preserve"> (J2112)</t>
    </r>
  </si>
  <si>
    <r>
      <rPr>
        <b/>
        <sz val="11"/>
        <color rgb="FFFF0000"/>
        <rFont val="Calibri"/>
        <family val="2"/>
        <scheme val="minor"/>
      </rPr>
      <t>J1312</t>
    </r>
    <r>
      <rPr>
        <sz val="11"/>
        <color theme="1"/>
        <rFont val="Calibri"/>
        <family val="2"/>
        <scheme val="minor"/>
      </rPr>
      <t xml:space="preserve"> (J2312)</t>
    </r>
  </si>
  <si>
    <r>
      <rPr>
        <b/>
        <sz val="11"/>
        <color rgb="FFFF0000"/>
        <rFont val="Calibri"/>
        <family val="2"/>
        <scheme val="minor"/>
      </rPr>
      <t>J1412</t>
    </r>
    <r>
      <rPr>
        <sz val="11"/>
        <color rgb="FFFF0000"/>
        <rFont val="Calibri"/>
        <family val="2"/>
        <scheme val="minor"/>
      </rPr>
      <t xml:space="preserve"> </t>
    </r>
    <r>
      <rPr>
        <sz val="11"/>
        <color theme="1"/>
        <rFont val="Calibri"/>
        <family val="2"/>
        <scheme val="minor"/>
      </rPr>
      <t>(J2412)</t>
    </r>
  </si>
  <si>
    <t>Sync MTX1</t>
  </si>
  <si>
    <t>J1213</t>
  </si>
  <si>
    <t>Sync MTX2</t>
  </si>
  <si>
    <t>J2113; J1113</t>
  </si>
  <si>
    <t>Remark</t>
  </si>
  <si>
    <t>Decaps value (uF)</t>
  </si>
  <si>
    <t>Quantity; as close as possible to DUT</t>
  </si>
  <si>
    <t>Quantity</t>
  </si>
  <si>
    <t>Total (uF)</t>
  </si>
  <si>
    <t>Power Supply</t>
  </si>
  <si>
    <t>Ball Count</t>
  </si>
  <si>
    <t>Voltage (V)</t>
  </si>
  <si>
    <t>Max current (A)</t>
  </si>
  <si>
    <t>Leakage current (A)</t>
  </si>
  <si>
    <t>di/dt (A/ns)</t>
  </si>
  <si>
    <t>Ball Name</t>
  </si>
  <si>
    <t>supply1</t>
  </si>
  <si>
    <t>supply2</t>
  </si>
  <si>
    <t>supply3</t>
  </si>
  <si>
    <t>supply4</t>
  </si>
  <si>
    <t>supply5</t>
  </si>
  <si>
    <t>supply6</t>
  </si>
  <si>
    <t>supply7</t>
  </si>
  <si>
    <t>supply8</t>
  </si>
  <si>
    <t>supply9</t>
  </si>
  <si>
    <t>supply10</t>
  </si>
  <si>
    <t>supply11</t>
  </si>
  <si>
    <t>supply12</t>
  </si>
  <si>
    <t>supply13</t>
  </si>
  <si>
    <t>supply14</t>
  </si>
  <si>
    <t>supply15</t>
  </si>
  <si>
    <t>supply16</t>
  </si>
  <si>
    <t>supply17</t>
  </si>
  <si>
    <t>supply18</t>
  </si>
  <si>
    <t>supply19</t>
  </si>
  <si>
    <t>supply20</t>
  </si>
  <si>
    <t xml:space="preserve">VCC                </t>
  </si>
  <si>
    <t xml:space="preserve">VCC2                </t>
  </si>
  <si>
    <t xml:space="preserve">VCCG  VCCGIO              </t>
  </si>
  <si>
    <t xml:space="preserve">VCCPCI_HV                </t>
  </si>
  <si>
    <t xml:space="preserve">VCCPCIANA                </t>
  </si>
  <si>
    <t xml:space="preserve">VCCPCICK  VCCPCILCPLL              </t>
  </si>
  <si>
    <t xml:space="preserve">VCCPCINOM  VCCIOA              </t>
  </si>
  <si>
    <t xml:space="preserve">VCCFHV                </t>
  </si>
  <si>
    <t xml:space="preserve">VCCFLV                </t>
  </si>
  <si>
    <t xml:space="preserve">VCCDDQ                </t>
  </si>
  <si>
    <t xml:space="preserve">VCCDDQTX  VCCIO_EHV              </t>
  </si>
  <si>
    <t xml:space="preserve">VCCIO_HV                </t>
  </si>
  <si>
    <t xml:space="preserve">VCCIO_UHV                </t>
  </si>
  <si>
    <t xml:space="preserve">VSSHI                </t>
  </si>
  <si>
    <t xml:space="preserve">VCCGSIO                </t>
  </si>
  <si>
    <t xml:space="preserve">VCCIDV                </t>
  </si>
  <si>
    <t xml:space="preserve">VCCIDV_EHV                </t>
  </si>
  <si>
    <t xml:space="preserve">VCCTHM_HV                </t>
  </si>
  <si>
    <t xml:space="preserve">VCCGACT  VCCPLL1  VCCPLL2  VCCPLL2_HV  VCCPSD  VCCSCN1  VCCTHM    </t>
  </si>
  <si>
    <t xml:space="preserve">XFSLYAR                </t>
  </si>
  <si>
    <t>Ball Location</t>
  </si>
  <si>
    <t>X-Coord</t>
  </si>
  <si>
    <t>Y-Coord</t>
  </si>
  <si>
    <t>Power, GND
or IO
(Ball Type)</t>
  </si>
  <si>
    <t>Interface</t>
  </si>
  <si>
    <t>Channel
count</t>
  </si>
  <si>
    <t>Diff</t>
  </si>
  <si>
    <t>Diff
phase
tolerance
(+/- mils)</t>
  </si>
  <si>
    <t>Differential
impedance
(Ohm)</t>
  </si>
  <si>
    <t>Matching</t>
  </si>
  <si>
    <t>Matching
tolerance
(+/- mils)</t>
  </si>
  <si>
    <t>IO Grouping</t>
  </si>
  <si>
    <t>Ganged
(no match
required)</t>
  </si>
  <si>
    <t>Ganged
/ shared
type</t>
  </si>
  <si>
    <t>Loop
back</t>
  </si>
  <si>
    <t>Wide
trace
(mils)</t>
  </si>
  <si>
    <t>Time
Domain</t>
  </si>
  <si>
    <t>Final PCB Routing Instructions</t>
  </si>
  <si>
    <t>Max
Trace
Length
(mils)</t>
  </si>
  <si>
    <t>NoConnect
Pins</t>
  </si>
  <si>
    <t>DC signal</t>
  </si>
  <si>
    <t>VCC2_SENSE</t>
  </si>
  <si>
    <t>Supply</t>
  </si>
  <si>
    <t>PLL/sense/PU/PD</t>
  </si>
  <si>
    <t/>
  </si>
  <si>
    <t>Sense pin for VCC2 or HC2_2</t>
  </si>
  <si>
    <t>L24</t>
  </si>
  <si>
    <t>VCC_SENSE</t>
  </si>
  <si>
    <t>Sense pin for VCC or HC1_4</t>
  </si>
  <si>
    <t>C32</t>
  </si>
  <si>
    <t>Digital In</t>
  </si>
  <si>
    <t>DM800</t>
  </si>
  <si>
    <t>OVERLAP</t>
  </si>
  <si>
    <t>AJ19</t>
  </si>
  <si>
    <t>C31</t>
  </si>
  <si>
    <t>Digital Out</t>
  </si>
  <si>
    <t>AB36</t>
  </si>
  <si>
    <t>G32</t>
  </si>
  <si>
    <t>L36</t>
  </si>
  <si>
    <t>F29</t>
  </si>
  <si>
    <t>H29</t>
  </si>
  <si>
    <t>K7</t>
  </si>
  <si>
    <t>A37</t>
  </si>
  <si>
    <t>V40</t>
  </si>
  <si>
    <t>J38</t>
  </si>
  <si>
    <t>W38</t>
  </si>
  <si>
    <t>Y33</t>
  </si>
  <si>
    <t>W34</t>
  </si>
  <si>
    <t>C30</t>
  </si>
  <si>
    <t>P4</t>
  </si>
  <si>
    <t>E31</t>
  </si>
  <si>
    <t>C33</t>
  </si>
  <si>
    <t>Tighter impedance tolerance. Double trace spacing.</t>
  </si>
  <si>
    <t>G31</t>
  </si>
  <si>
    <t>D31</t>
  </si>
  <si>
    <t>B30</t>
  </si>
  <si>
    <t>D32</t>
  </si>
  <si>
    <t>V39</t>
  </si>
  <si>
    <t>E33</t>
  </si>
  <si>
    <t>Y37</t>
  </si>
  <si>
    <t>D33</t>
  </si>
  <si>
    <t>D34</t>
  </si>
  <si>
    <t>U39</t>
  </si>
  <si>
    <t>Y38</t>
  </si>
  <si>
    <t>B32</t>
  </si>
  <si>
    <t>F33</t>
  </si>
  <si>
    <t>E32</t>
  </si>
  <si>
    <t>AA33</t>
  </si>
  <si>
    <t>D29</t>
  </si>
  <si>
    <t>B31</t>
  </si>
  <si>
    <t>AN15</t>
  </si>
  <si>
    <t>Y34</t>
  </si>
  <si>
    <t>W33</t>
  </si>
  <si>
    <t>AL17</t>
  </si>
  <si>
    <t>V35</t>
  </si>
  <si>
    <t>AT12</t>
  </si>
  <si>
    <t>AR24</t>
  </si>
  <si>
    <t>AM16</t>
  </si>
  <si>
    <t>AY12</t>
  </si>
  <si>
    <t>AY18</t>
  </si>
  <si>
    <t>AP27</t>
  </si>
  <si>
    <t>AN25</t>
  </si>
  <si>
    <t>AP26</t>
  </si>
  <si>
    <t>AW26</t>
  </si>
  <si>
    <t>AU26</t>
  </si>
  <si>
    <t>AK23</t>
  </si>
  <si>
    <t>AW29</t>
  </si>
  <si>
    <t>AM23</t>
  </si>
  <si>
    <t>AL27</t>
  </si>
  <si>
    <t>AV26</t>
  </si>
  <si>
    <t>AP28</t>
  </si>
  <si>
    <t>AV27</t>
  </si>
  <si>
    <t>AK26</t>
  </si>
  <si>
    <t>AK25</t>
  </si>
  <si>
    <t>AU25</t>
  </si>
  <si>
    <t>AN27</t>
  </si>
  <si>
    <t>AM24</t>
  </si>
  <si>
    <t>AR26</t>
  </si>
  <si>
    <t>Y8</t>
  </si>
  <si>
    <t>AV25</t>
  </si>
  <si>
    <t>AL10</t>
  </si>
  <si>
    <t>AN21</t>
  </si>
  <si>
    <t>AU29</t>
  </si>
  <si>
    <t>AT30</t>
  </si>
  <si>
    <t>AY26</t>
  </si>
  <si>
    <t>AY27</t>
  </si>
  <si>
    <t>AT24</t>
  </si>
  <si>
    <t>AL29</t>
  </si>
  <si>
    <t>AN29</t>
  </si>
  <si>
    <t>AR25</t>
  </si>
  <si>
    <t>AT25</t>
  </si>
  <si>
    <t>AR23</t>
  </si>
  <si>
    <t>AL26</t>
  </si>
  <si>
    <t>AV31</t>
  </si>
  <si>
    <t>AW28</t>
  </si>
  <si>
    <t>AM26</t>
  </si>
  <si>
    <t>AT28</t>
  </si>
  <si>
    <t>AY28</t>
  </si>
  <si>
    <t>AV7</t>
  </si>
  <si>
    <t>AU7</t>
  </si>
  <si>
    <t>AT27</t>
  </si>
  <si>
    <t>Y4</t>
  </si>
  <si>
    <t>AW25</t>
  </si>
  <si>
    <t>AY6</t>
  </si>
  <si>
    <t>Digital IO</t>
  </si>
  <si>
    <t>COLL</t>
  </si>
  <si>
    <t>AY5</t>
  </si>
  <si>
    <t>AW5</t>
  </si>
  <si>
    <t>AV3</t>
  </si>
  <si>
    <t>AV2</t>
  </si>
  <si>
    <t>AP21</t>
  </si>
  <si>
    <t>AV33</t>
  </si>
  <si>
    <t>AV4</t>
  </si>
  <si>
    <t>AY4</t>
  </si>
  <si>
    <t>W4</t>
  </si>
  <si>
    <t>W5</t>
  </si>
  <si>
    <t>AW4</t>
  </si>
  <si>
    <t>AT7</t>
  </si>
  <si>
    <t>AM8</t>
  </si>
  <si>
    <t>AH4</t>
  </si>
  <si>
    <t>AF4</t>
  </si>
  <si>
    <t>AT6</t>
  </si>
  <si>
    <t>AD4</t>
  </si>
  <si>
    <t>AD5</t>
  </si>
  <si>
    <t>AD6</t>
  </si>
  <si>
    <t>AT5</t>
  </si>
  <si>
    <t>AR5</t>
  </si>
  <si>
    <t>AT32</t>
  </si>
  <si>
    <t>AP6</t>
  </si>
  <si>
    <t>AP5</t>
  </si>
  <si>
    <t>AB6</t>
  </si>
  <si>
    <t>AP7</t>
  </si>
  <si>
    <t>AR6</t>
  </si>
  <si>
    <t>AK8</t>
  </si>
  <si>
    <t>AL25</t>
  </si>
  <si>
    <t>AM25</t>
  </si>
  <si>
    <t>AY7</t>
  </si>
  <si>
    <t>AT3</t>
  </si>
  <si>
    <t>AT1</t>
  </si>
  <si>
    <t>AR1</t>
  </si>
  <si>
    <t>AP4</t>
  </si>
  <si>
    <t>AP3</t>
  </si>
  <si>
    <t>AP1</t>
  </si>
  <si>
    <t>AP2</t>
  </si>
  <si>
    <t>AM4</t>
  </si>
  <si>
    <t>AT2</t>
  </si>
  <si>
    <t>AK4</t>
  </si>
  <si>
    <t>AR2</t>
  </si>
  <si>
    <t>AV5</t>
  </si>
  <si>
    <t>AM7</t>
  </si>
  <si>
    <t>AM5</t>
  </si>
  <si>
    <t>AL5</t>
  </si>
  <si>
    <t>AT4</t>
  </si>
  <si>
    <t>AK6</t>
  </si>
  <si>
    <t>AV28</t>
  </si>
  <si>
    <t>AY25</t>
  </si>
  <si>
    <t>AV21</t>
  </si>
  <si>
    <t>AU19</t>
  </si>
  <si>
    <t>AP19</t>
  </si>
  <si>
    <t>AK7</t>
  </si>
  <si>
    <t>AK5</t>
  </si>
  <si>
    <t>AR3</t>
  </si>
  <si>
    <t>AL3</t>
  </si>
  <si>
    <t>AU28</t>
  </si>
  <si>
    <t>AY24</t>
  </si>
  <si>
    <t>AU21</t>
  </si>
  <si>
    <t>AV18</t>
  </si>
  <si>
    <t>AP18</t>
  </si>
  <si>
    <t>AW13</t>
  </si>
  <si>
    <t>AM6</t>
  </si>
  <si>
    <t>AL6</t>
  </si>
  <si>
    <t>AP25</t>
  </si>
  <si>
    <t>AN24</t>
  </si>
  <si>
    <t>AV22</t>
  </si>
  <si>
    <t>AU22</t>
  </si>
  <si>
    <t>AD1</t>
  </si>
  <si>
    <t>AD2</t>
  </si>
  <si>
    <t>AL7</t>
  </si>
  <si>
    <t>AG3</t>
  </si>
  <si>
    <t>AC4</t>
  </si>
  <si>
    <t>AC1</t>
  </si>
  <si>
    <t>AB4</t>
  </si>
  <si>
    <t>AB3</t>
  </si>
  <si>
    <t>AB5</t>
  </si>
  <si>
    <t>AD3</t>
  </si>
  <si>
    <t>AC2</t>
  </si>
  <si>
    <t>AE6</t>
  </si>
  <si>
    <t>AC5</t>
  </si>
  <si>
    <t>AE7</t>
  </si>
  <si>
    <t>AD7</t>
  </si>
  <si>
    <t>AK27</t>
  </si>
  <si>
    <t>AR38</t>
  </si>
  <si>
    <t>AP32</t>
  </si>
  <si>
    <t>AM30</t>
  </si>
  <si>
    <t>AK31</t>
  </si>
  <si>
    <t>AM27</t>
  </si>
  <si>
    <t>AU36</t>
  </si>
  <si>
    <t>T4</t>
  </si>
  <si>
    <t>F32</t>
  </si>
  <si>
    <t>Y36</t>
  </si>
  <si>
    <t>AN20</t>
  </si>
  <si>
    <t>AB33</t>
  </si>
  <si>
    <t>AC7</t>
  </si>
  <si>
    <t>N8</t>
  </si>
  <si>
    <t>AC6</t>
  </si>
  <si>
    <t>AE39</t>
  </si>
  <si>
    <t>AE33</t>
  </si>
  <si>
    <t>AC8</t>
  </si>
  <si>
    <t>AE40</t>
  </si>
  <si>
    <t>A6</t>
  </si>
  <si>
    <t>A7</t>
  </si>
  <si>
    <t>AE8</t>
  </si>
  <si>
    <t>AD8</t>
  </si>
  <si>
    <t>AR19</t>
  </si>
  <si>
    <t>AM19</t>
  </si>
  <si>
    <t>W1</t>
  </si>
  <si>
    <t>W2</t>
  </si>
  <si>
    <t>V2</t>
  </si>
  <si>
    <t>U3</t>
  </si>
  <si>
    <t>U1</t>
  </si>
  <si>
    <t>U2</t>
  </si>
  <si>
    <t>W3</t>
  </si>
  <si>
    <t>AJ33</t>
  </si>
  <si>
    <t>V3</t>
  </si>
  <si>
    <t>AN40</t>
  </si>
  <si>
    <t>AN39</t>
  </si>
  <si>
    <t>Y5</t>
  </si>
  <si>
    <t>AM36</t>
  </si>
  <si>
    <t>Y6</t>
  </si>
  <si>
    <t>W6</t>
  </si>
  <si>
    <t>V6</t>
  </si>
  <si>
    <t>V5</t>
  </si>
  <si>
    <t>AD36</t>
  </si>
  <si>
    <t>V7</t>
  </si>
  <si>
    <t>Y7</t>
  </si>
  <si>
    <t>AF36</t>
  </si>
  <si>
    <t>W7</t>
  </si>
  <si>
    <t>AM31</t>
  </si>
  <si>
    <t>AD35</t>
  </si>
  <si>
    <t>AB35</t>
  </si>
  <si>
    <t>AN32</t>
  </si>
  <si>
    <t>AN33</t>
  </si>
  <si>
    <t>AP33</t>
  </si>
  <si>
    <t>AJ40</t>
  </si>
  <si>
    <t>P39</t>
  </si>
  <si>
    <t>VCCIDV_EHV_SENSE</t>
  </si>
  <si>
    <t>Sense pin for VCCIDV_EHV or DPS150LC07</t>
  </si>
  <si>
    <t>AG40</t>
  </si>
  <si>
    <t>AY16</t>
  </si>
  <si>
    <t>AL40</t>
  </si>
  <si>
    <t>AJ39</t>
  </si>
  <si>
    <t>AG38</t>
  </si>
  <si>
    <t>P33</t>
  </si>
  <si>
    <t>VCCIDV_SENSE</t>
  </si>
  <si>
    <t xml:space="preserve">Sense pin for VCCIDV or  DPS150LC06 </t>
  </si>
  <si>
    <t>AL31</t>
  </si>
  <si>
    <t>AG39</t>
  </si>
  <si>
    <t>AW16</t>
  </si>
  <si>
    <t>B33</t>
  </si>
  <si>
    <t>F36</t>
  </si>
  <si>
    <t>Connect this pin to VSS</t>
  </si>
  <si>
    <t>DC</t>
  </si>
  <si>
    <t>B35</t>
  </si>
  <si>
    <t>C35</t>
  </si>
  <si>
    <t>G34</t>
  </si>
  <si>
    <t>H33</t>
  </si>
  <si>
    <t>AU12</t>
  </si>
  <si>
    <t>AU11</t>
  </si>
  <si>
    <t>AV10</t>
  </si>
  <si>
    <t>AW9</t>
  </si>
  <si>
    <t>AT9</t>
  </si>
  <si>
    <t>AN31</t>
  </si>
  <si>
    <t>AL11</t>
  </si>
  <si>
    <t>AM11</t>
  </si>
  <si>
    <t>P38</t>
  </si>
  <si>
    <t>F37</t>
  </si>
  <si>
    <t>G37</t>
  </si>
  <si>
    <t>D36</t>
  </si>
  <si>
    <t>B38</t>
  </si>
  <si>
    <t>AW34</t>
  </si>
  <si>
    <t>AW36</t>
  </si>
  <si>
    <t>AR40</t>
  </si>
  <si>
    <t>AL14</t>
  </si>
  <si>
    <t>AU30</t>
  </si>
  <si>
    <t>AN28</t>
  </si>
  <si>
    <t>AT31</t>
  </si>
  <si>
    <t>AP29</t>
  </si>
  <si>
    <t>AU13</t>
  </si>
  <si>
    <t>AR13</t>
  </si>
  <si>
    <t>AN13</t>
  </si>
  <si>
    <t>N5</t>
  </si>
  <si>
    <t>N6</t>
  </si>
  <si>
    <t>R4</t>
  </si>
  <si>
    <t>AU31</t>
  </si>
  <si>
    <t>AR27</t>
  </si>
  <si>
    <t>R6</t>
  </si>
  <si>
    <t>T8</t>
  </si>
  <si>
    <t>T5</t>
  </si>
  <si>
    <t>T6</t>
  </si>
  <si>
    <t>P5</t>
  </si>
  <si>
    <t>P6</t>
  </si>
  <si>
    <t>R5</t>
  </si>
  <si>
    <t>T7</t>
  </si>
  <si>
    <t>R7</t>
  </si>
  <si>
    <t>P7</t>
  </si>
  <si>
    <t>V8</t>
  </si>
  <si>
    <t>R8</t>
  </si>
  <si>
    <t>P8</t>
  </si>
  <si>
    <t>AT29</t>
  </si>
  <si>
    <t>AR30</t>
  </si>
  <si>
    <t>AK12</t>
  </si>
  <si>
    <t>AR28</t>
  </si>
  <si>
    <t>AP30</t>
  </si>
  <si>
    <t>AM28</t>
  </si>
  <si>
    <t>AM29</t>
  </si>
  <si>
    <t>AL30</t>
  </si>
  <si>
    <t>AN30</t>
  </si>
  <si>
    <t>AK29</t>
  </si>
  <si>
    <t>AK30</t>
  </si>
  <si>
    <t>AM13</t>
  </si>
  <si>
    <t>AK28</t>
  </si>
  <si>
    <t>AW10</t>
  </si>
  <si>
    <t>AY15</t>
  </si>
  <si>
    <t>AV14</t>
  </si>
  <si>
    <t>P34</t>
  </si>
  <si>
    <t>AW12</t>
  </si>
  <si>
    <t>AR14</t>
  </si>
  <si>
    <t>AY11</t>
  </si>
  <si>
    <t>AP9</t>
  </si>
  <si>
    <t>AM9</t>
  </si>
  <si>
    <t>AV9</t>
  </si>
  <si>
    <t>AN9</t>
  </si>
  <si>
    <t>AK18</t>
  </si>
  <si>
    <t>M36</t>
  </si>
  <si>
    <t>NC</t>
  </si>
  <si>
    <t>AG34</t>
  </si>
  <si>
    <t>Analog IO</t>
  </si>
  <si>
    <t>AH36</t>
  </si>
  <si>
    <t>K32</t>
  </si>
  <si>
    <t>J29</t>
  </si>
  <si>
    <t>N33</t>
  </si>
  <si>
    <t>A13</t>
  </si>
  <si>
    <t>P37</t>
  </si>
  <si>
    <t>A14</t>
  </si>
  <si>
    <t>A17</t>
  </si>
  <si>
    <t>A18</t>
  </si>
  <si>
    <t>A25</t>
  </si>
  <si>
    <t>A26</t>
  </si>
  <si>
    <t>A29</t>
  </si>
  <si>
    <t>A35</t>
  </si>
  <si>
    <t>A36</t>
  </si>
  <si>
    <t>A38</t>
  </si>
  <si>
    <t>A4</t>
  </si>
  <si>
    <t>A5</t>
  </si>
  <si>
    <t>AA3</t>
  </si>
  <si>
    <t>AA4</t>
  </si>
  <si>
    <t>AE34</t>
  </si>
  <si>
    <t>AA5</t>
  </si>
  <si>
    <t>AA6</t>
  </si>
  <si>
    <t>AA7</t>
  </si>
  <si>
    <t>AA8</t>
  </si>
  <si>
    <t>AF38</t>
  </si>
  <si>
    <t>AB7</t>
  </si>
  <si>
    <t>AC37</t>
  </si>
  <si>
    <t>AB37</t>
  </si>
  <si>
    <t>AC3</t>
  </si>
  <si>
    <t>AC39</t>
  </si>
  <si>
    <t>AD37</t>
  </si>
  <si>
    <t>AC38</t>
  </si>
  <si>
    <t>AD34</t>
  </si>
  <si>
    <t>AD38</t>
  </si>
  <si>
    <t>AE38</t>
  </si>
  <si>
    <t>AE1</t>
  </si>
  <si>
    <t>AE2</t>
  </si>
  <si>
    <t>AE3</t>
  </si>
  <si>
    <t>AE4</t>
  </si>
  <si>
    <t>AJ32</t>
  </si>
  <si>
    <t>AE5</t>
  </si>
  <si>
    <t>AB34</t>
  </si>
  <si>
    <t>AA36</t>
  </si>
  <si>
    <t>Analog In</t>
  </si>
  <si>
    <t>Float/Loopback</t>
  </si>
  <si>
    <t>lpbk10</t>
  </si>
  <si>
    <t>14GHz loopback signal. Backdrill required. Trace length as short as possible. 85-ohm differential pairs.</t>
  </si>
  <si>
    <t>AD40</t>
  </si>
  <si>
    <t>Analog Out</t>
  </si>
  <si>
    <t>AJ36</t>
  </si>
  <si>
    <t>AG4</t>
  </si>
  <si>
    <t>AA35</t>
  </si>
  <si>
    <t>lpbk9</t>
  </si>
  <si>
    <t>AD39</t>
  </si>
  <si>
    <t>AJ1</t>
  </si>
  <si>
    <t>AJ12</t>
  </si>
  <si>
    <t>AJ17</t>
  </si>
  <si>
    <t>AJ2</t>
  </si>
  <si>
    <t>AJ23</t>
  </si>
  <si>
    <t>AJ25</t>
  </si>
  <si>
    <t>AJ29</t>
  </si>
  <si>
    <t>AJ3</t>
  </si>
  <si>
    <t>W35</t>
  </si>
  <si>
    <t>lpbk11</t>
  </si>
  <si>
    <t>F34</t>
  </si>
  <si>
    <t>H39</t>
  </si>
  <si>
    <t>AJ4</t>
  </si>
  <si>
    <t>AJ5</t>
  </si>
  <si>
    <t>N38</t>
  </si>
  <si>
    <t>AJ6</t>
  </si>
  <si>
    <t>AJ7</t>
  </si>
  <si>
    <t>AJ8</t>
  </si>
  <si>
    <t>AJ9</t>
  </si>
  <si>
    <t>AK10</t>
  </si>
  <si>
    <t>AK11</t>
  </si>
  <si>
    <t>AK16</t>
  </si>
  <si>
    <t>AK20</t>
  </si>
  <si>
    <t>AB39</t>
  </si>
  <si>
    <t>AK36</t>
  </si>
  <si>
    <t>AK9</t>
  </si>
  <si>
    <t>AL15</t>
  </si>
  <si>
    <t>AL16</t>
  </si>
  <si>
    <t>E38</t>
  </si>
  <si>
    <t>U35</t>
  </si>
  <si>
    <t>AL19</t>
  </si>
  <si>
    <t>AL20</t>
  </si>
  <si>
    <t>AL22</t>
  </si>
  <si>
    <t>AL24</t>
  </si>
  <si>
    <t>AL28</t>
  </si>
  <si>
    <t>AL32</t>
  </si>
  <si>
    <t>AL34</t>
  </si>
  <si>
    <t>AK37</t>
  </si>
  <si>
    <t>AL39</t>
  </si>
  <si>
    <t>AL4</t>
  </si>
  <si>
    <t>E39</t>
  </si>
  <si>
    <t>AL8</t>
  </si>
  <si>
    <t>AL36</t>
  </si>
  <si>
    <t>AM10</t>
  </si>
  <si>
    <t>AM14</t>
  </si>
  <si>
    <t>AM15</t>
  </si>
  <si>
    <t>AM17</t>
  </si>
  <si>
    <t>AM21</t>
  </si>
  <si>
    <t>AH34</t>
  </si>
  <si>
    <t>AN1</t>
  </si>
  <si>
    <t>AN10</t>
  </si>
  <si>
    <t>AN17</t>
  </si>
  <si>
    <t>AN18</t>
  </si>
  <si>
    <t>AN2</t>
  </si>
  <si>
    <t>AN23</t>
  </si>
  <si>
    <t>AN26</t>
  </si>
  <si>
    <t>AN3</t>
  </si>
  <si>
    <t>AJ35</t>
  </si>
  <si>
    <t>AN4</t>
  </si>
  <si>
    <t>AN5</t>
  </si>
  <si>
    <t>AN6</t>
  </si>
  <si>
    <t>AN7</t>
  </si>
  <si>
    <t>AN8</t>
  </si>
  <si>
    <t>AP14</t>
  </si>
  <si>
    <t>AP16</t>
  </si>
  <si>
    <t>AP20</t>
  </si>
  <si>
    <t>AP24</t>
  </si>
  <si>
    <t>AF34</t>
  </si>
  <si>
    <t>AP34</t>
  </si>
  <si>
    <t>AP37</t>
  </si>
  <si>
    <t>AL35</t>
  </si>
  <si>
    <t>AP8</t>
  </si>
  <si>
    <t>AN37</t>
  </si>
  <si>
    <t>AR10</t>
  </si>
  <si>
    <t>AR16</t>
  </si>
  <si>
    <t>AR21</t>
  </si>
  <si>
    <t>AR29</t>
  </si>
  <si>
    <t>AR32</t>
  </si>
  <si>
    <t>AR37</t>
  </si>
  <si>
    <t>AR39</t>
  </si>
  <si>
    <t>AR4</t>
  </si>
  <si>
    <t>AL37</t>
  </si>
  <si>
    <t>AG33</t>
  </si>
  <si>
    <t>AT14</t>
  </si>
  <si>
    <t>E36</t>
  </si>
  <si>
    <t>AT16</t>
  </si>
  <si>
    <t>AJ37</t>
  </si>
  <si>
    <t>AT26</t>
  </si>
  <si>
    <t>AT33</t>
  </si>
  <si>
    <t>W36</t>
  </si>
  <si>
    <t>lpbk12</t>
  </si>
  <si>
    <t>AB40</t>
  </si>
  <si>
    <t>AM1</t>
  </si>
  <si>
    <t>lpbk1</t>
  </si>
  <si>
    <t>3.2GHz loopback signal. Backdrill required. Trace length as short as possible. Tighther 50-ohm impedance tolerance.</t>
  </si>
  <si>
    <t>AT8</t>
  </si>
  <si>
    <t>AU1</t>
  </si>
  <si>
    <t>AU10</t>
  </si>
  <si>
    <t>AU15</t>
  </si>
  <si>
    <t>AU16</t>
  </si>
  <si>
    <t>AU2</t>
  </si>
  <si>
    <t>AU3</t>
  </si>
  <si>
    <t>AU32</t>
  </si>
  <si>
    <t>AU37</t>
  </si>
  <si>
    <t>AU4</t>
  </si>
  <si>
    <t>AU40</t>
  </si>
  <si>
    <t>AU5</t>
  </si>
  <si>
    <t>AU6</t>
  </si>
  <si>
    <t>AU9</t>
  </si>
  <si>
    <t>AV1</t>
  </si>
  <si>
    <t>AV16</t>
  </si>
  <si>
    <t>AV29</t>
  </si>
  <si>
    <t>AV38</t>
  </si>
  <si>
    <t>AV39</t>
  </si>
  <si>
    <t>AV6</t>
  </si>
  <si>
    <t>AV8</t>
  </si>
  <si>
    <t>AW15</t>
  </si>
  <si>
    <t>AH1</t>
  </si>
  <si>
    <t>AW2</t>
  </si>
  <si>
    <t>AW23</t>
  </si>
  <si>
    <t>AW27</t>
  </si>
  <si>
    <t>AW3</t>
  </si>
  <si>
    <t>AW30</t>
  </si>
  <si>
    <t>AW31</t>
  </si>
  <si>
    <t>AW35</t>
  </si>
  <si>
    <t>AW38</t>
  </si>
  <si>
    <t>AW7</t>
  </si>
  <si>
    <t>AY13</t>
  </si>
  <si>
    <t>AY23</t>
  </si>
  <si>
    <t>M33</t>
  </si>
  <si>
    <t>AY29</t>
  </si>
  <si>
    <t>AY3</t>
  </si>
  <si>
    <t>AY37</t>
  </si>
  <si>
    <t>AY9</t>
  </si>
  <si>
    <t>B10</t>
  </si>
  <si>
    <t>B13</t>
  </si>
  <si>
    <t>L29</t>
  </si>
  <si>
    <t>B14</t>
  </si>
  <si>
    <t>K38</t>
  </si>
  <si>
    <t>AB8</t>
  </si>
  <si>
    <t>B17</t>
  </si>
  <si>
    <t>B18</t>
  </si>
  <si>
    <t>B25</t>
  </si>
  <si>
    <t>B26</t>
  </si>
  <si>
    <t>B29</t>
  </si>
  <si>
    <t>B3</t>
  </si>
  <si>
    <t>B39</t>
  </si>
  <si>
    <t>B4</t>
  </si>
  <si>
    <t>B7</t>
  </si>
  <si>
    <t>B9</t>
  </si>
  <si>
    <t>C10</t>
  </si>
  <si>
    <t>C13</t>
  </si>
  <si>
    <t>C14</t>
  </si>
  <si>
    <t>C17</t>
  </si>
  <si>
    <t>C18</t>
  </si>
  <si>
    <t>C2</t>
  </si>
  <si>
    <t>C21</t>
  </si>
  <si>
    <t>C22</t>
  </si>
  <si>
    <t>C25</t>
  </si>
  <si>
    <t>C26</t>
  </si>
  <si>
    <t>C29</t>
  </si>
  <si>
    <t>C40</t>
  </si>
  <si>
    <t>C7</t>
  </si>
  <si>
    <t>C9</t>
  </si>
  <si>
    <t>D1</t>
  </si>
  <si>
    <t>D10</t>
  </si>
  <si>
    <t>D13</t>
  </si>
  <si>
    <t>D14</t>
  </si>
  <si>
    <t>D17</t>
  </si>
  <si>
    <t>D18</t>
  </si>
  <si>
    <t>D21</t>
  </si>
  <si>
    <t>D22</t>
  </si>
  <si>
    <t>D25</t>
  </si>
  <si>
    <t>D26</t>
  </si>
  <si>
    <t>D37</t>
  </si>
  <si>
    <t>D38</t>
  </si>
  <si>
    <t>E37</t>
  </si>
  <si>
    <t>D7</t>
  </si>
  <si>
    <t>D9</t>
  </si>
  <si>
    <t>E1</t>
  </si>
  <si>
    <t>E10</t>
  </si>
  <si>
    <t>E13</t>
  </si>
  <si>
    <t>E14</t>
  </si>
  <si>
    <t>E17</t>
  </si>
  <si>
    <t>E18</t>
  </si>
  <si>
    <t>E21</t>
  </si>
  <si>
    <t>E22</t>
  </si>
  <si>
    <t>E25</t>
  </si>
  <si>
    <t>AH5</t>
  </si>
  <si>
    <t>AH6</t>
  </si>
  <si>
    <t>AH7</t>
  </si>
  <si>
    <t>AH8</t>
  </si>
  <si>
    <t>E26</t>
  </si>
  <si>
    <t>E29</t>
  </si>
  <si>
    <t>E34</t>
  </si>
  <si>
    <t>D39</t>
  </si>
  <si>
    <t>D40</t>
  </si>
  <si>
    <t>E7</t>
  </si>
  <si>
    <t>E9</t>
  </si>
  <si>
    <t>F10</t>
  </si>
  <si>
    <t>F13</t>
  </si>
  <si>
    <t>F14</t>
  </si>
  <si>
    <t>F17</t>
  </si>
  <si>
    <t>F18</t>
  </si>
  <si>
    <t>F21</t>
  </si>
  <si>
    <t>F22</t>
  </si>
  <si>
    <t>F25</t>
  </si>
  <si>
    <t>F26</t>
  </si>
  <si>
    <t>F31</t>
  </si>
  <si>
    <t>E40</t>
  </si>
  <si>
    <t>F7</t>
  </si>
  <si>
    <t>F9</t>
  </si>
  <si>
    <t>G10</t>
  </si>
  <si>
    <t>G13</t>
  </si>
  <si>
    <t>G14</t>
  </si>
  <si>
    <t>G17</t>
  </si>
  <si>
    <t>G18</t>
  </si>
  <si>
    <t>G21</t>
  </si>
  <si>
    <t>G22</t>
  </si>
  <si>
    <t>G25</t>
  </si>
  <si>
    <t>G26</t>
  </si>
  <si>
    <t>G29</t>
  </si>
  <si>
    <t>G39</t>
  </si>
  <si>
    <t>G7</t>
  </si>
  <si>
    <t>G9</t>
  </si>
  <si>
    <t>H10</t>
  </si>
  <si>
    <t>H13</t>
  </si>
  <si>
    <t>H14</t>
  </si>
  <si>
    <t>H17</t>
  </si>
  <si>
    <t>H18</t>
  </si>
  <si>
    <t>H21</t>
  </si>
  <si>
    <t>H22</t>
  </si>
  <si>
    <t>H25</t>
  </si>
  <si>
    <t>H26</t>
  </si>
  <si>
    <t>H36</t>
  </si>
  <si>
    <t>H37</t>
  </si>
  <si>
    <t>H7</t>
  </si>
  <si>
    <t>H9</t>
  </si>
  <si>
    <t>J10</t>
  </si>
  <si>
    <t>J13</t>
  </si>
  <si>
    <t>J14</t>
  </si>
  <si>
    <t>J17</t>
  </si>
  <si>
    <t>J18</t>
  </si>
  <si>
    <t>J21</t>
  </si>
  <si>
    <t>J22</t>
  </si>
  <si>
    <t>J25</t>
  </si>
  <si>
    <t>J26</t>
  </si>
  <si>
    <t>J34</t>
  </si>
  <si>
    <t>J36</t>
  </si>
  <si>
    <t>J7</t>
  </si>
  <si>
    <t>J9</t>
  </si>
  <si>
    <t>K10</t>
  </si>
  <si>
    <t>K13</t>
  </si>
  <si>
    <t>K14</t>
  </si>
  <si>
    <t>K17</t>
  </si>
  <si>
    <t>K18</t>
  </si>
  <si>
    <t>K21</t>
  </si>
  <si>
    <t>K22</t>
  </si>
  <si>
    <t>K25</t>
  </si>
  <si>
    <t>K26</t>
  </si>
  <si>
    <t>K29</t>
  </si>
  <si>
    <t>K9</t>
  </si>
  <si>
    <t>L13</t>
  </si>
  <si>
    <t>L14</t>
  </si>
  <si>
    <t>AR20</t>
  </si>
  <si>
    <t>L17</t>
  </si>
  <si>
    <t>L18</t>
  </si>
  <si>
    <t>L21</t>
  </si>
  <si>
    <t>AR33</t>
  </si>
  <si>
    <t>L22</t>
  </si>
  <si>
    <t>L25</t>
  </si>
  <si>
    <t>L26</t>
  </si>
  <si>
    <t>L30</t>
  </si>
  <si>
    <t>AR8</t>
  </si>
  <si>
    <t>AT15</t>
  </si>
  <si>
    <t>M29</t>
  </si>
  <si>
    <t>M30</t>
  </si>
  <si>
    <t>M7</t>
  </si>
  <si>
    <t>N4</t>
  </si>
  <si>
    <t>AV23</t>
  </si>
  <si>
    <t>AR17</t>
  </si>
  <si>
    <t>AV12</t>
  </si>
  <si>
    <t>AL9</t>
  </si>
  <si>
    <t>AV11</t>
  </si>
  <si>
    <t>AR9</t>
  </si>
  <si>
    <t>AT13</t>
  </si>
  <si>
    <t>T2</t>
  </si>
  <si>
    <t>T3</t>
  </si>
  <si>
    <t>AL18</t>
  </si>
  <si>
    <t>AU24</t>
  </si>
  <si>
    <t>U6</t>
  </si>
  <si>
    <t>U7</t>
  </si>
  <si>
    <t>U8</t>
  </si>
  <si>
    <t>V1</t>
  </si>
  <si>
    <t>V36</t>
  </si>
  <si>
    <t>V4</t>
  </si>
  <si>
    <t>F35</t>
  </si>
  <si>
    <t>Tighter impedance tolerance. Double trace spacing. Backdrilling required.</t>
  </si>
  <si>
    <t>AJ38</t>
  </si>
  <si>
    <t>AH38</t>
  </si>
  <si>
    <t>AC34</t>
  </si>
  <si>
    <t>AE37</t>
  </si>
  <si>
    <t>AG36</t>
  </si>
  <si>
    <t>AV32</t>
  </si>
  <si>
    <t>W8</t>
  </si>
  <si>
    <t>Y3</t>
  </si>
  <si>
    <t>Y35</t>
  </si>
  <si>
    <t>AM18</t>
  </si>
  <si>
    <t>U4</t>
  </si>
  <si>
    <t>U5</t>
  </si>
  <si>
    <t>AR15</t>
  </si>
  <si>
    <t>AB38</t>
  </si>
  <si>
    <t>AP17</t>
  </si>
  <si>
    <t>AA37</t>
  </si>
  <si>
    <t>AV13</t>
  </si>
  <si>
    <t>AN16</t>
  </si>
  <si>
    <t>AW14</t>
  </si>
  <si>
    <t>AW32</t>
  </si>
  <si>
    <t>N7</t>
  </si>
  <si>
    <t>M17</t>
  </si>
  <si>
    <t>M18</t>
  </si>
  <si>
    <t>AN14</t>
  </si>
  <si>
    <t>AW8</t>
  </si>
  <si>
    <t>AR34</t>
  </si>
  <si>
    <t>AR7</t>
  </si>
  <si>
    <t>AT34</t>
  </si>
  <si>
    <t>AV36</t>
  </si>
  <si>
    <t>M32</t>
  </si>
  <si>
    <t>K33</t>
  </si>
  <si>
    <t>AC40</t>
  </si>
  <si>
    <t>AG5</t>
  </si>
  <si>
    <t>AG6</t>
  </si>
  <si>
    <t>AF5</t>
  </si>
  <si>
    <t>AF6</t>
  </si>
  <si>
    <t>AF7</t>
  </si>
  <si>
    <t>AF8</t>
  </si>
  <si>
    <t>AU14</t>
  </si>
  <si>
    <t>AJ27</t>
  </si>
  <si>
    <t>AW11</t>
  </si>
  <si>
    <t>B34</t>
  </si>
  <si>
    <t>AJ30</t>
  </si>
  <si>
    <t>AY14</t>
  </si>
  <si>
    <t>AN35</t>
  </si>
  <si>
    <t>C34</t>
  </si>
  <si>
    <t>AA38</t>
  </si>
  <si>
    <t>A11</t>
  </si>
  <si>
    <t>A12</t>
  </si>
  <si>
    <t>A15</t>
  </si>
  <si>
    <t>A16</t>
  </si>
  <si>
    <t>A23</t>
  </si>
  <si>
    <t>A24</t>
  </si>
  <si>
    <t>A27</t>
  </si>
  <si>
    <t>A28</t>
  </si>
  <si>
    <t>B11</t>
  </si>
  <si>
    <t>B12</t>
  </si>
  <si>
    <t>B15</t>
  </si>
  <si>
    <t>B16</t>
  </si>
  <si>
    <t>B23</t>
  </si>
  <si>
    <t>B24</t>
  </si>
  <si>
    <t>B27</t>
  </si>
  <si>
    <t>B28</t>
  </si>
  <si>
    <t>B8</t>
  </si>
  <si>
    <t>C11</t>
  </si>
  <si>
    <t>C12</t>
  </si>
  <si>
    <t>C15</t>
  </si>
  <si>
    <t>C16</t>
  </si>
  <si>
    <t>C19</t>
  </si>
  <si>
    <t>C20</t>
  </si>
  <si>
    <t>C23</t>
  </si>
  <si>
    <t>C24</t>
  </si>
  <si>
    <t>C27</t>
  </si>
  <si>
    <t>C28</t>
  </si>
  <si>
    <t>C8</t>
  </si>
  <si>
    <t>D11</t>
  </si>
  <si>
    <t>D12</t>
  </si>
  <si>
    <t>D15</t>
  </si>
  <si>
    <t>D16</t>
  </si>
  <si>
    <t>D19</t>
  </si>
  <si>
    <t>D20</t>
  </si>
  <si>
    <t>D23</t>
  </si>
  <si>
    <t>D24</t>
  </si>
  <si>
    <t>D27</t>
  </si>
  <si>
    <t>D28</t>
  </si>
  <si>
    <t>D8</t>
  </si>
  <si>
    <t>E11</t>
  </si>
  <si>
    <t>E12</t>
  </si>
  <si>
    <t>E15</t>
  </si>
  <si>
    <t>E16</t>
  </si>
  <si>
    <t>E19</t>
  </si>
  <si>
    <t>E20</t>
  </si>
  <si>
    <t>E23</t>
  </si>
  <si>
    <t>E24</t>
  </si>
  <si>
    <t>E27</t>
  </si>
  <si>
    <t>E28</t>
  </si>
  <si>
    <t>E8</t>
  </si>
  <si>
    <t>F11</t>
  </si>
  <si>
    <t>F12</t>
  </si>
  <si>
    <t>F15</t>
  </si>
  <si>
    <t>F16</t>
  </si>
  <si>
    <t>F19</t>
  </si>
  <si>
    <t>F20</t>
  </si>
  <si>
    <t>F23</t>
  </si>
  <si>
    <t>F24</t>
  </si>
  <si>
    <t>F27</t>
  </si>
  <si>
    <t>F28</t>
  </si>
  <si>
    <t>F8</t>
  </si>
  <si>
    <t>G11</t>
  </si>
  <si>
    <t>G12</t>
  </si>
  <si>
    <t>G15</t>
  </si>
  <si>
    <t>G16</t>
  </si>
  <si>
    <t>G19</t>
  </si>
  <si>
    <t>G20</t>
  </si>
  <si>
    <t>G23</t>
  </si>
  <si>
    <t>G24</t>
  </si>
  <si>
    <t>G27</t>
  </si>
  <si>
    <t>G28</t>
  </si>
  <si>
    <t>G8</t>
  </si>
  <si>
    <t>H11</t>
  </si>
  <si>
    <t>H12</t>
  </si>
  <si>
    <t>H15</t>
  </si>
  <si>
    <t>H16</t>
  </si>
  <si>
    <t>H19</t>
  </si>
  <si>
    <t>H20</t>
  </si>
  <si>
    <t>H23</t>
  </si>
  <si>
    <t>H24</t>
  </si>
  <si>
    <t>H27</t>
  </si>
  <si>
    <t>H28</t>
  </si>
  <si>
    <t>H8</t>
  </si>
  <si>
    <t>J11</t>
  </si>
  <si>
    <t>J12</t>
  </si>
  <si>
    <t>J15</t>
  </si>
  <si>
    <t>J16</t>
  </si>
  <si>
    <t>J19</t>
  </si>
  <si>
    <t>J20</t>
  </si>
  <si>
    <t>J23</t>
  </si>
  <si>
    <t>J24</t>
  </si>
  <si>
    <t>J27</t>
  </si>
  <si>
    <t>J28</t>
  </si>
  <si>
    <t>J8</t>
  </si>
  <si>
    <t>K11</t>
  </si>
  <si>
    <t>K12</t>
  </si>
  <si>
    <t>K15</t>
  </si>
  <si>
    <t>K16</t>
  </si>
  <si>
    <t>K19</t>
  </si>
  <si>
    <t>K20</t>
  </si>
  <si>
    <t>K23</t>
  </si>
  <si>
    <t>K24</t>
  </si>
  <si>
    <t>K27</t>
  </si>
  <si>
    <t>K28</t>
  </si>
  <si>
    <t>K8</t>
  </si>
  <si>
    <t>L15</t>
  </si>
  <si>
    <t>L16</t>
  </si>
  <si>
    <t>L19</t>
  </si>
  <si>
    <t>L20</t>
  </si>
  <si>
    <t>L23</t>
  </si>
  <si>
    <t>L27</t>
  </si>
  <si>
    <t>L28</t>
  </si>
  <si>
    <t>M10</t>
  </si>
  <si>
    <t>M11</t>
  </si>
  <si>
    <t>M12</t>
  </si>
  <si>
    <t>M13</t>
  </si>
  <si>
    <t>M14</t>
  </si>
  <si>
    <t>M15</t>
  </si>
  <si>
    <t>M16</t>
  </si>
  <si>
    <t>M19</t>
  </si>
  <si>
    <t>M20</t>
  </si>
  <si>
    <t>M21</t>
  </si>
  <si>
    <t>M22</t>
  </si>
  <si>
    <t>M23</t>
  </si>
  <si>
    <t>M24</t>
  </si>
  <si>
    <t>M25</t>
  </si>
  <si>
    <t>M26</t>
  </si>
  <si>
    <t>M27</t>
  </si>
  <si>
    <t>M28</t>
  </si>
  <si>
    <t>M8</t>
  </si>
  <si>
    <t>M9</t>
  </si>
  <si>
    <t>AJ11</t>
  </si>
  <si>
    <t>AJ13</t>
  </si>
  <si>
    <t>AJ14</t>
  </si>
  <si>
    <t>AJ15</t>
  </si>
  <si>
    <t>AJ16</t>
  </si>
  <si>
    <t>AJ18</t>
  </si>
  <si>
    <t>AJ20</t>
  </si>
  <si>
    <t>AJ21</t>
  </si>
  <si>
    <t>AJ22</t>
  </si>
  <si>
    <t>AJ24</t>
  </si>
  <si>
    <t>AK17</t>
  </si>
  <si>
    <t>AK19</t>
  </si>
  <si>
    <t>AL23</t>
  </si>
  <si>
    <t>AP10</t>
  </si>
  <si>
    <t>AP13</t>
  </si>
  <si>
    <t>AP15</t>
  </si>
  <si>
    <t>AT10</t>
  </si>
  <si>
    <t>AU27</t>
  </si>
  <si>
    <t>AU8</t>
  </si>
  <si>
    <t>AV15</t>
  </si>
  <si>
    <t>AW33</t>
  </si>
  <si>
    <t>AW6</t>
  </si>
  <si>
    <t>AY8</t>
  </si>
  <si>
    <t>G35</t>
  </si>
  <si>
    <t>H34</t>
  </si>
  <si>
    <t>H35</t>
  </si>
  <si>
    <t>J35</t>
  </si>
  <si>
    <t>AG7</t>
  </si>
  <si>
    <t>AG8</t>
  </si>
  <si>
    <t>AJ26</t>
  </si>
  <si>
    <t>AJ31</t>
  </si>
  <si>
    <t>B37</t>
  </si>
  <si>
    <t>VCCTHM_HV_SENSE</t>
  </si>
  <si>
    <t>Sense pin for VCCTHM_HV or rail DPS150LC08</t>
  </si>
  <si>
    <t>J40</t>
  </si>
  <si>
    <t>W37</t>
  </si>
  <si>
    <t>Note: This is a supply despite the pin name. (LCDPS08)</t>
  </si>
  <si>
    <t>AM2</t>
  </si>
  <si>
    <t>lpbk2</t>
  </si>
  <si>
    <t>AH3</t>
  </si>
  <si>
    <t>AL1</t>
  </si>
  <si>
    <t>lpbk3</t>
  </si>
  <si>
    <t>AG1</t>
  </si>
  <si>
    <t>AK3</t>
  </si>
  <si>
    <t>lpbk4</t>
  </si>
  <si>
    <t>AF2</t>
  </si>
  <si>
    <t>AK1</t>
  </si>
  <si>
    <t>lpbk5</t>
  </si>
  <si>
    <t>AF1</t>
  </si>
  <si>
    <t>AK2</t>
  </si>
  <si>
    <t>lpbk6</t>
  </si>
  <si>
    <t>AF3</t>
  </si>
  <si>
    <t>AC35</t>
  </si>
  <si>
    <r>
      <t xml:space="preserve">Length matching requirement to </t>
    </r>
    <r>
      <rPr>
        <sz val="10"/>
        <rFont val="Calibri"/>
        <family val="2"/>
      </rPr>
      <t>±25 mils</t>
    </r>
  </si>
  <si>
    <t>AC36</t>
  </si>
  <si>
    <t>AH39</t>
  </si>
  <si>
    <r>
      <t xml:space="preserve">Length matching requirement to </t>
    </r>
    <r>
      <rPr>
        <sz val="10"/>
        <rFont val="Calibri"/>
        <family val="2"/>
      </rPr>
      <t>±200 mils</t>
    </r>
  </si>
  <si>
    <t>AH40</t>
  </si>
  <si>
    <t>AF39</t>
  </si>
  <si>
    <t>AF40</t>
  </si>
  <si>
    <t>AD33</t>
  </si>
  <si>
    <t>AC33</t>
  </si>
  <si>
    <t>AE35</t>
  </si>
  <si>
    <t>AE36</t>
  </si>
  <si>
    <t>AM3</t>
  </si>
  <si>
    <t>lpbk7</t>
  </si>
  <si>
    <t>3.2GHz loopback signal. Backdrill required. Trace length as short as possible. 100-ohm differential pairs.</t>
  </si>
  <si>
    <t>AH2</t>
  </si>
  <si>
    <t>AL2</t>
  </si>
  <si>
    <t>lpbk8</t>
  </si>
  <si>
    <t>AG2</t>
  </si>
  <si>
    <t>AR12</t>
  </si>
  <si>
    <t>AV19</t>
  </si>
  <si>
    <t>AM20</t>
  </si>
  <si>
    <t>AU20</t>
  </si>
  <si>
    <t>AP22</t>
  </si>
  <si>
    <t>AM22</t>
  </si>
  <si>
    <t>H40</t>
  </si>
  <si>
    <t>N39</t>
  </si>
  <si>
    <t>L39</t>
  </si>
  <si>
    <t>E35</t>
  </si>
  <si>
    <t>L34</t>
  </si>
  <si>
    <t>G38</t>
  </si>
  <si>
    <t>N34</t>
  </si>
  <si>
    <t>C37</t>
  </si>
  <si>
    <t>L33</t>
  </si>
  <si>
    <t>C38</t>
  </si>
  <si>
    <t>AL33</t>
  </si>
  <si>
    <t>AJ34</t>
  </si>
  <si>
    <t>AK21</t>
  </si>
  <si>
    <t>AN22</t>
  </si>
  <si>
    <t>AT21</t>
  </si>
  <si>
    <t>AK34</t>
  </si>
  <si>
    <t>AH33</t>
  </si>
  <si>
    <t>AF33</t>
  </si>
  <si>
    <t>J6</t>
  </si>
  <si>
    <t>OTHER</t>
  </si>
  <si>
    <t>Wide trace. Low resistance.</t>
  </si>
  <si>
    <t>AP36</t>
  </si>
  <si>
    <t>AN36</t>
  </si>
  <si>
    <t>AP35</t>
  </si>
  <si>
    <t>AM35</t>
  </si>
  <si>
    <t>AM34</t>
  </si>
  <si>
    <t>AK15</t>
  </si>
  <si>
    <t>AN34</t>
  </si>
  <si>
    <t>AW24</t>
  </si>
  <si>
    <t>AV24</t>
  </si>
  <si>
    <t>AU33</t>
  </si>
  <si>
    <t>AU34</t>
  </si>
  <si>
    <t>AV34</t>
  </si>
  <si>
    <t>AU23</t>
  </si>
  <si>
    <t>AK14</t>
  </si>
  <si>
    <t>AL12</t>
  </si>
  <si>
    <t>AW18</t>
  </si>
  <si>
    <t>AT20</t>
  </si>
  <si>
    <t>AU18</t>
  </si>
  <si>
    <t>AT19</t>
  </si>
  <si>
    <t>AV30</t>
  </si>
  <si>
    <t>AJ28</t>
  </si>
  <si>
    <t>B36</t>
  </si>
  <si>
    <t>R39</t>
  </si>
  <si>
    <t>P40</t>
  </si>
  <si>
    <t>R40</t>
  </si>
  <si>
    <t>AP31</t>
  </si>
  <si>
    <t>AR31</t>
  </si>
  <si>
    <t>AK13</t>
  </si>
  <si>
    <t>Wide trace. Low resistance. Minimize trace length</t>
  </si>
  <si>
    <t>U40</t>
  </si>
  <si>
    <t>M6</t>
  </si>
  <si>
    <t>U36</t>
  </si>
  <si>
    <t>M5</t>
  </si>
  <si>
    <t>V37</t>
  </si>
  <si>
    <t>R1</t>
  </si>
  <si>
    <t>Wide tace. Low resistance</t>
  </si>
  <si>
    <t>P3</t>
  </si>
  <si>
    <t>AA34</t>
  </si>
  <si>
    <t>XFSLYAS</t>
  </si>
  <si>
    <t xml:space="preserve">Sense pin for XFSLYAR  or LCDPS08 </t>
  </si>
  <si>
    <t>R3</t>
  </si>
  <si>
    <t>R2</t>
  </si>
  <si>
    <t>H30</t>
  </si>
  <si>
    <t>SRAM</t>
  </si>
  <si>
    <t>J30</t>
  </si>
  <si>
    <t>F30</t>
  </si>
  <si>
    <t>G30</t>
  </si>
  <si>
    <t>AL13</t>
  </si>
  <si>
    <t>AP12</t>
  </si>
  <si>
    <t>AN12</t>
  </si>
  <si>
    <t>AM12</t>
  </si>
  <si>
    <t>AT11</t>
  </si>
  <si>
    <t>AR11</t>
  </si>
  <si>
    <t>AP11</t>
  </si>
  <si>
    <t>AN11</t>
  </si>
  <si>
    <t>D30</t>
  </si>
  <si>
    <t>E30</t>
  </si>
  <si>
    <t>C3</t>
  </si>
  <si>
    <t>F1</t>
  </si>
  <si>
    <t>C6</t>
  </si>
  <si>
    <t>C5</t>
  </si>
  <si>
    <t>D6</t>
  </si>
  <si>
    <t>D4</t>
  </si>
  <si>
    <t>E6</t>
  </si>
  <si>
    <t>E2</t>
  </si>
  <si>
    <t>AK32</t>
  </si>
  <si>
    <t>AK33</t>
  </si>
  <si>
    <t>AM32</t>
  </si>
  <si>
    <t>AM33</t>
  </si>
  <si>
    <t>AK22</t>
  </si>
  <si>
    <t>AK24</t>
  </si>
  <si>
    <t>AH35</t>
  </si>
  <si>
    <t>Wide trace. Low resistance</t>
  </si>
  <si>
    <t>R33</t>
  </si>
  <si>
    <t>U38</t>
  </si>
  <si>
    <t>T39</t>
  </si>
  <si>
    <t>T37</t>
  </si>
  <si>
    <t>R38</t>
  </si>
  <si>
    <t>V38</t>
  </si>
  <si>
    <t>AH37</t>
  </si>
  <si>
    <t>K37</t>
  </si>
  <si>
    <t>Wide trace. Low resistance. Route next to DC or GND trace.</t>
  </si>
  <si>
    <t>T40</t>
  </si>
  <si>
    <t>U37</t>
  </si>
  <si>
    <t>T38</t>
  </si>
  <si>
    <t>V34</t>
  </si>
  <si>
    <t>H38</t>
  </si>
  <si>
    <t>G40</t>
  </si>
  <si>
    <t>T34</t>
  </si>
  <si>
    <t>T33</t>
  </si>
  <si>
    <t>L37</t>
  </si>
  <si>
    <t>Low resistance trace, minimize trace length; use double trace spacing or shield with GND</t>
  </si>
  <si>
    <t>F40</t>
  </si>
  <si>
    <t>K30</t>
  </si>
  <si>
    <t>D35</t>
  </si>
  <si>
    <t>C36</t>
  </si>
  <si>
    <t>G36</t>
  </si>
  <si>
    <t>AR18</t>
  </si>
  <si>
    <t>F38</t>
  </si>
  <si>
    <t>AY17</t>
  </si>
  <si>
    <t>AT23</t>
  </si>
  <si>
    <t>AG35</t>
  </si>
  <si>
    <t>AP23</t>
  </si>
  <si>
    <t>T36</t>
  </si>
  <si>
    <t>R37</t>
  </si>
  <si>
    <t>R34</t>
  </si>
  <si>
    <t>V33</t>
  </si>
  <si>
    <t>AV20</t>
  </si>
  <si>
    <t>AR22</t>
  </si>
  <si>
    <t>M2</t>
  </si>
  <si>
    <t>U33</t>
  </si>
  <si>
    <t>T35</t>
  </si>
  <si>
    <t>R36</t>
  </si>
  <si>
    <t>R35</t>
  </si>
  <si>
    <t>U34</t>
  </si>
  <si>
    <t>L35</t>
  </si>
  <si>
    <t>N35</t>
  </si>
  <si>
    <t>K34</t>
  </si>
  <si>
    <t>D2</t>
  </si>
  <si>
    <t>IG1</t>
  </si>
  <si>
    <t>K36</t>
  </si>
  <si>
    <t>J39</t>
  </si>
  <si>
    <t>F39</t>
  </si>
  <si>
    <t>M34</t>
  </si>
  <si>
    <t>G5</t>
  </si>
  <si>
    <t>L38</t>
  </si>
  <si>
    <t>M37</t>
  </si>
  <si>
    <t>M35</t>
  </si>
  <si>
    <t>M38</t>
  </si>
  <si>
    <t>P35</t>
  </si>
  <si>
    <t>H31</t>
  </si>
  <si>
    <t>TDAU signal. Connect to channel 1. See "TCI" tab for details.</t>
  </si>
  <si>
    <t>K31</t>
  </si>
  <si>
    <t>L32</t>
  </si>
  <si>
    <t>TDAU signal. Connect to channel 2. See "TCI" tab for details.</t>
  </si>
  <si>
    <t>AT22</t>
  </si>
  <si>
    <t>G1</t>
  </si>
  <si>
    <t>IG2</t>
  </si>
  <si>
    <t>F3</t>
  </si>
  <si>
    <t>M39</t>
  </si>
  <si>
    <t>K39</t>
  </si>
  <si>
    <t>K40</t>
  </si>
  <si>
    <t>L40</t>
  </si>
  <si>
    <t>N40</t>
  </si>
  <si>
    <t>M40</t>
  </si>
  <si>
    <t>D3</t>
  </si>
  <si>
    <t>IG3</t>
  </si>
  <si>
    <t>B6</t>
  </si>
  <si>
    <t>B5</t>
  </si>
  <si>
    <t>C4</t>
  </si>
  <si>
    <t>N37</t>
  </si>
  <si>
    <t>E4</t>
  </si>
  <si>
    <t>IG4</t>
  </si>
  <si>
    <t>K35</t>
  </si>
  <si>
    <t>D5</t>
  </si>
  <si>
    <t>E3</t>
  </si>
  <si>
    <t>E5</t>
  </si>
  <si>
    <t>J37</t>
  </si>
  <si>
    <t>L31</t>
  </si>
  <si>
    <t>H4</t>
  </si>
  <si>
    <t>IG5</t>
  </si>
  <si>
    <t>J2</t>
  </si>
  <si>
    <t>P36</t>
  </si>
  <si>
    <t>C39</t>
  </si>
  <si>
    <t>N36</t>
  </si>
  <si>
    <t>AF35</t>
  </si>
  <si>
    <t>AG37</t>
  </si>
  <si>
    <t>AF37</t>
  </si>
  <si>
    <t>AM39</t>
  </si>
  <si>
    <t>AT39</t>
  </si>
  <si>
    <t>J1</t>
  </si>
  <si>
    <t>AL21</t>
  </si>
  <si>
    <t>H3</t>
  </si>
  <si>
    <t>G6</t>
  </si>
  <si>
    <t>IG6</t>
  </si>
  <si>
    <t>AT18</t>
  </si>
  <si>
    <t>J3</t>
  </si>
  <si>
    <t>G4</t>
  </si>
  <si>
    <t>AT17</t>
  </si>
  <si>
    <t>AN19</t>
  </si>
  <si>
    <t>AU17</t>
  </si>
  <si>
    <t>H6</t>
  </si>
  <si>
    <t>K3</t>
  </si>
  <si>
    <t>IG7</t>
  </si>
  <si>
    <t>AW17</t>
  </si>
  <si>
    <t>K1</t>
  </si>
  <si>
    <t>K5</t>
  </si>
  <si>
    <t>K2</t>
  </si>
  <si>
    <t>K6</t>
  </si>
  <si>
    <t>IG8</t>
  </si>
  <si>
    <t>J5</t>
  </si>
  <si>
    <t>K4</t>
  </si>
  <si>
    <t>AV17</t>
  </si>
  <si>
    <t>AY10</t>
  </si>
  <si>
    <t>T1</t>
  </si>
  <si>
    <t>IG9</t>
  </si>
  <si>
    <t>N1</t>
  </si>
  <si>
    <t>N3</t>
  </si>
  <si>
    <t>P1</t>
  </si>
  <si>
    <t>P2</t>
  </si>
  <si>
    <t>IG12</t>
  </si>
  <si>
    <t>M1</t>
  </si>
  <si>
    <t>N2</t>
  </si>
  <si>
    <t>F6</t>
  </si>
  <si>
    <t>IG10</t>
  </si>
  <si>
    <t>H1</t>
  </si>
  <si>
    <t>AM40</t>
  </si>
  <si>
    <t>AT40</t>
  </si>
  <si>
    <t>AK39</t>
  </si>
  <si>
    <t>H2</t>
  </si>
  <si>
    <t>F4</t>
  </si>
  <si>
    <t>G2</t>
  </si>
  <si>
    <t>IG11</t>
  </si>
  <si>
    <t>G3</t>
  </si>
  <si>
    <t>AP39</t>
  </si>
  <si>
    <t>F2</t>
  </si>
  <si>
    <t>F5</t>
  </si>
  <si>
    <t>H32</t>
  </si>
  <si>
    <t>Wide trace. Low resistance. Route next to other DC signals or ground. Minimize trace length</t>
  </si>
  <si>
    <t>AK40</t>
  </si>
  <si>
    <t>AP40</t>
  </si>
  <si>
    <t>AR36</t>
  </si>
  <si>
    <t>J31</t>
  </si>
  <si>
    <t>J32</t>
  </si>
  <si>
    <t>AL38</t>
  </si>
  <si>
    <t>J33</t>
  </si>
  <si>
    <t>IG13</t>
  </si>
  <si>
    <t xml:space="preserve">Wide trace. Route next to other DC signals and shield with VSS where possible. Minimize trace length. </t>
  </si>
  <si>
    <t>AW37</t>
  </si>
  <si>
    <t>G33</t>
  </si>
  <si>
    <t>AV37</t>
  </si>
  <si>
    <t>M4</t>
  </si>
  <si>
    <t>AK38</t>
  </si>
  <si>
    <t>AP38</t>
  </si>
  <si>
    <t>AM38</t>
  </si>
  <si>
    <t>AM37</t>
  </si>
  <si>
    <t>AK35</t>
  </si>
  <si>
    <t>AN38</t>
  </si>
  <si>
    <t>J4</t>
  </si>
  <si>
    <t>AT38</t>
  </si>
  <si>
    <t>AU38</t>
  </si>
  <si>
    <t>AT35</t>
  </si>
  <si>
    <t>AT36</t>
  </si>
  <si>
    <t>AU39</t>
  </si>
  <si>
    <t>M3</t>
  </si>
  <si>
    <t>H5</t>
  </si>
  <si>
    <t>AT37</t>
  </si>
  <si>
    <t>AR35</t>
  </si>
  <si>
    <t>AV35</t>
  </si>
  <si>
    <t>AU35</t>
  </si>
  <si>
    <t>AY35</t>
  </si>
  <si>
    <t>AY36</t>
  </si>
  <si>
    <r>
      <t xml:space="preserve">Test ports and sense line configuration for all </t>
    </r>
    <r>
      <rPr>
        <b/>
        <sz val="16"/>
        <color rgb="FFFF0000"/>
        <rFont val="Calibri"/>
        <family val="2"/>
        <scheme val="minor"/>
      </rPr>
      <t>HC1_4</t>
    </r>
    <r>
      <rPr>
        <b/>
        <sz val="16"/>
        <rFont val="Calibri"/>
        <family val="2"/>
        <scheme val="minor"/>
      </rPr>
      <t xml:space="preserve"> and </t>
    </r>
    <r>
      <rPr>
        <b/>
        <sz val="16"/>
        <color rgb="FFFF0000"/>
        <rFont val="Calibri"/>
        <family val="2"/>
        <scheme val="minor"/>
      </rPr>
      <t>HC2_2</t>
    </r>
    <r>
      <rPr>
        <b/>
        <sz val="16"/>
        <rFont val="Calibri"/>
        <family val="2"/>
        <scheme val="minor"/>
      </rPr>
      <t xml:space="preserve"> supplies:</t>
    </r>
  </si>
  <si>
    <t>Sense line configuration for all "TIU" type (sense as close to LGA pad as possible)</t>
  </si>
  <si>
    <t>Test ports and sense line configuration for "PACKAGE" type</t>
  </si>
  <si>
    <t>SUPPLY RAIL</t>
  </si>
  <si>
    <t>SUPPLY PIN NAME</t>
  </si>
  <si>
    <t>PACKAGE PIN COUNT</t>
  </si>
  <si>
    <t>SUPPLY SENSE PIN NAME</t>
  </si>
  <si>
    <t>TYPE</t>
  </si>
  <si>
    <t>TIU</t>
  </si>
  <si>
    <t>PACKAGE</t>
  </si>
  <si>
    <t>VCCG
VCCGIO</t>
  </si>
  <si>
    <t>VCCPCICK
VCCPCILCPLL</t>
  </si>
  <si>
    <t>VCCPCINOM
VCCIOA</t>
  </si>
  <si>
    <t>VCCDDQTX
VCCIO_EHV</t>
  </si>
  <si>
    <t xml:space="preserve">VCCIDV_SENSE
</t>
  </si>
  <si>
    <t>VCCGACT
VCCPLL1
VCCPLL2
VCCPSD
VCCSCN1
VCCTHM
VCCPLL2_HV</t>
  </si>
  <si>
    <t>VCCPLL1_SENSE
VCCPLL2_SENSE
VCCTHM_SENSE
VCCSCN1_SENSE
VCCPLL2_HV_SENSE</t>
  </si>
  <si>
    <t>TIU
(float sense lines)</t>
  </si>
  <si>
    <r>
      <t xml:space="preserve">EEPROM circuit required for each site. Example for site 1 </t>
    </r>
    <r>
      <rPr>
        <sz val="18"/>
        <color rgb="FFFF0000"/>
        <rFont val="Calibri"/>
        <family val="2"/>
        <scheme val="minor"/>
      </rPr>
      <t>:</t>
    </r>
  </si>
  <si>
    <t>This circuit is required for each site. Example for site 1:</t>
  </si>
  <si>
    <t>assuming  DPS150A (J1205-J1208) is assigned to Site 1</t>
  </si>
  <si>
    <t>Resources configuration:</t>
  </si>
  <si>
    <t>Correct assignment</t>
  </si>
  <si>
    <t>HIFIX J Connector (REC680)</t>
  </si>
  <si>
    <t>Resource</t>
  </si>
  <si>
    <t>Site #</t>
  </si>
  <si>
    <t>RULES FOR TIME DOMAINS</t>
  </si>
  <si>
    <t>TRIGGER REQUIREMENTS</t>
  </si>
  <si>
    <t>Each 800MDM has (2) segments of 64 pins. Each segment is made of (4) 16-pin blocks.</t>
  </si>
  <si>
    <t>GROUP</t>
  </si>
  <si>
    <t>Number of pins</t>
  </si>
  <si>
    <t>Each DUT will use (3) 800MDMs boards.</t>
  </si>
  <si>
    <t>There are (4) IO groups or domains in this design (COLL, SRAM, OVERLAP and OTHER)</t>
  </si>
  <si>
    <t>For each segment, include at least one the pins below.</t>
  </si>
  <si>
    <t>COLL and SRAM groups cannot share the same segments.</t>
  </si>
  <si>
    <t>These pins are part of the OVERLAP group.</t>
  </si>
  <si>
    <t>OVERLAP group can share segments with any other group BUT CANNOT share 16-pin block with SRAM nor COLL.</t>
  </si>
  <si>
    <t>OTHER group can also share segments and blocks with any other group.</t>
  </si>
  <si>
    <t>At least one pin from the OVERLAP group must be in every segment.</t>
  </si>
  <si>
    <t>Pin order and segment assignment is irrelevant</t>
  </si>
  <si>
    <t>See trigger requirements note on a few additional routing restrictions.</t>
  </si>
  <si>
    <t>Implementation example for one SITE</t>
  </si>
  <si>
    <t>800MDM#1</t>
  </si>
  <si>
    <t>Segment #1</t>
  </si>
  <si>
    <t>Segment #2</t>
  </si>
  <si>
    <t>800MDM#2</t>
  </si>
  <si>
    <t>800MDM#3</t>
  </si>
  <si>
    <t>RULES FOR IO GROUPING</t>
  </si>
  <si>
    <t>Each 800MDM contains (8) blocks of 16 pins.</t>
  </si>
  <si>
    <t xml:space="preserve">For each IO GROUPING (IGx), we want to route all pins of the group into a single block. </t>
  </si>
  <si>
    <t>IO groups can share the same DM800 blocks.</t>
  </si>
  <si>
    <t>DO NOT use pins 29, 32, 61, 64, 93, 96, 125, 128 for these signals</t>
  </si>
  <si>
    <t>Pin order is irrelevant</t>
  </si>
  <si>
    <t>SIGNALS</t>
  </si>
  <si>
    <t>Group</t>
  </si>
  <si>
    <t>BLOCK</t>
  </si>
  <si>
    <t>PINS</t>
  </si>
  <si>
    <t>1 to 16</t>
  </si>
  <si>
    <t>17 to 32</t>
  </si>
  <si>
    <t>33 to 48</t>
  </si>
  <si>
    <t>49 to 64</t>
  </si>
  <si>
    <t>65 to 80</t>
  </si>
  <si>
    <t>81 to 96</t>
  </si>
  <si>
    <t>97 to 112</t>
  </si>
  <si>
    <t>113 to 128</t>
  </si>
  <si>
    <t>ADDITIONAL TRIGGER REQUIREMENTS</t>
  </si>
  <si>
    <t>These pins are part of the OVERLAP group. See "Time Domain" tab for more details.</t>
  </si>
  <si>
    <t>The TIU consists of two, left and right, halfs The PCB design is done on one half, and the other one is a 180-degree rotated version. The primary left PCB has the sockets for sites 1, 3, 5 and 7, with J-connectors starting with the number 1 (e.g., J1512). The right PCB has the sockets for sites 2, 4, 6 and 8, with J-connectors starting with the number 2 (e.g., J2512). The PCB silkscreen should reflect descriptions for both halves; parentheses are used for the rotated silkscreen:</t>
  </si>
  <si>
    <t>Patch panel J1713</t>
  </si>
  <si>
    <t>D</t>
  </si>
  <si>
    <t>C</t>
  </si>
  <si>
    <t>B</t>
  </si>
  <si>
    <t>A</t>
  </si>
  <si>
    <t>D7_HVMONI</t>
  </si>
  <si>
    <t>D5_HVMONI</t>
  </si>
  <si>
    <t>D3_HVMONI</t>
  </si>
  <si>
    <t>D7_HIMONI</t>
  </si>
  <si>
    <t>D5_HIMONI</t>
  </si>
  <si>
    <t>D3_HIMONI</t>
  </si>
  <si>
    <t>D1_HVMONI</t>
  </si>
  <si>
    <t>D7_HC1_4</t>
  </si>
  <si>
    <t>D5_HC1_4</t>
  </si>
  <si>
    <t>D3_HC1_4</t>
  </si>
  <si>
    <t>D1_HIMONI</t>
  </si>
  <si>
    <t>D7_HC2_2</t>
  </si>
  <si>
    <t>D5_HC2_2</t>
  </si>
  <si>
    <t>D3_HC2_2</t>
  </si>
  <si>
    <t>D1_HC1_4</t>
  </si>
  <si>
    <t>D5_HC3</t>
  </si>
  <si>
    <t>D3_HC3</t>
  </si>
  <si>
    <t>D1_HC2_2</t>
  </si>
  <si>
    <t>D7_HC3</t>
  </si>
  <si>
    <t>D5_HC4</t>
  </si>
  <si>
    <t>D3_HC4</t>
  </si>
  <si>
    <t>D1_HC3</t>
  </si>
  <si>
    <t>D7_HC4</t>
  </si>
  <si>
    <t>D1_LCDPS01</t>
  </si>
  <si>
    <t>D1_HC4</t>
  </si>
  <si>
    <t>D1_LCDPS02</t>
  </si>
  <si>
    <t>D1_DPS150LC01</t>
  </si>
  <si>
    <t>D1_LCDPS03</t>
  </si>
  <si>
    <t>D1_DPS150LC02</t>
  </si>
  <si>
    <t>D1_LCDPS04</t>
  </si>
  <si>
    <t>D1_DPS150LC03</t>
  </si>
  <si>
    <t>D1_LCDPS05</t>
  </si>
  <si>
    <t>D1_DPS150LC04</t>
  </si>
  <si>
    <t>D1_LCDPS06</t>
  </si>
  <si>
    <t>D3_dpin_debug</t>
  </si>
  <si>
    <t>D1_LCDPS07</t>
  </si>
  <si>
    <t>D1_DPS150LC05</t>
  </si>
  <si>
    <t>D7_dpin_debug</t>
  </si>
  <si>
    <t>D3_PMDTRG3</t>
  </si>
  <si>
    <t>D1_LCDPS08</t>
  </si>
  <si>
    <t>D1_DPS150LC06</t>
  </si>
  <si>
    <t>D7_PMDTRG3</t>
  </si>
  <si>
    <t>D5_dpin_debug</t>
  </si>
  <si>
    <t>D1_dpin_debug</t>
  </si>
  <si>
    <t>D1_DPS150LC07</t>
  </si>
  <si>
    <t>D5_PMDTRG3</t>
  </si>
  <si>
    <t>D1_PMDTRG3</t>
  </si>
  <si>
    <t>D1_DPS150LC08</t>
  </si>
  <si>
    <t xml:space="preserve">* Please populate pins in the exact order shown above </t>
  </si>
  <si>
    <t>* TC_debug: any free (unused) IO channel from the corresponding 800MDM modules of each site</t>
  </si>
  <si>
    <t>* Route HVMONIG and HIMONIG to the corresponding J-conn pins for each site</t>
  </si>
  <si>
    <t xml:space="preserve">* HC and LC supply pins are connected to their power planes. </t>
  </si>
  <si>
    <t>Instructions:</t>
  </si>
  <si>
    <t xml:space="preserve"> - Route RxTDyV+ and RxTDyV- as differentially as possible</t>
  </si>
  <si>
    <t xml:space="preserve"> - Route RxTDyI+ and RxTDyI- as differentially as possible</t>
  </si>
  <si>
    <t>Resource reference within J-connector:</t>
  </si>
  <si>
    <t>Pin</t>
  </si>
  <si>
    <t>S</t>
  </si>
  <si>
    <t>G</t>
  </si>
  <si>
    <t>Resource 1</t>
  </si>
  <si>
    <t>R1TD1V+</t>
  </si>
  <si>
    <t>Gnd</t>
  </si>
  <si>
    <t>R1TD1I+</t>
  </si>
  <si>
    <t>R1TD2V+</t>
  </si>
  <si>
    <t>RIVET</t>
  </si>
  <si>
    <t>R1TD1V-</t>
  </si>
  <si>
    <t>R1TD1I-</t>
  </si>
  <si>
    <t>R1TD2V-</t>
  </si>
  <si>
    <t>R1TD2I+</t>
  </si>
  <si>
    <t>R1PS</t>
  </si>
  <si>
    <t>R1PECI</t>
  </si>
  <si>
    <t>R1I2CClk</t>
  </si>
  <si>
    <t>R1TD2I-</t>
  </si>
  <si>
    <t>R1PF1V+</t>
  </si>
  <si>
    <t>R1PF2V+</t>
  </si>
  <si>
    <t>R1I2CData</t>
  </si>
  <si>
    <t>R1GndSns</t>
  </si>
  <si>
    <t>R1PF2V-</t>
  </si>
  <si>
    <t>R1PF3V+</t>
  </si>
  <si>
    <t>R1PF4V+</t>
  </si>
  <si>
    <t>R1PF1V-</t>
  </si>
  <si>
    <t>R1PF2I+</t>
  </si>
  <si>
    <t>R1PF3V-</t>
  </si>
  <si>
    <t>R1PF4V-</t>
  </si>
  <si>
    <t>R1PF1I+</t>
  </si>
  <si>
    <t>R1PF2I-</t>
  </si>
  <si>
    <t>R1PF3I+</t>
  </si>
  <si>
    <t>R1PF4I+</t>
  </si>
  <si>
    <t>R1PF1I-</t>
  </si>
  <si>
    <t>R1Trig</t>
  </si>
  <si>
    <t>R1PF3I-</t>
  </si>
  <si>
    <t>R1PF4I-</t>
  </si>
  <si>
    <t>Resource 2</t>
  </si>
  <si>
    <t>R2TD1V+</t>
  </si>
  <si>
    <t>R2TD1I+</t>
  </si>
  <si>
    <t>R2TD2V+</t>
  </si>
  <si>
    <t>R2TD2I+</t>
  </si>
  <si>
    <t>R2TD1V-</t>
  </si>
  <si>
    <t>R2TD1I-</t>
  </si>
  <si>
    <t>R2TD2V-</t>
  </si>
  <si>
    <t>R2TD2I-</t>
  </si>
  <si>
    <t>R2PS</t>
  </si>
  <si>
    <t>R2I2CClk</t>
  </si>
  <si>
    <t>R2PECI</t>
  </si>
  <si>
    <t>R2GndSns</t>
  </si>
  <si>
    <t>R2PF1V+</t>
  </si>
  <si>
    <t>R2I2CData</t>
  </si>
  <si>
    <t>R2PF3V+</t>
  </si>
  <si>
    <t>R2PF1V-</t>
  </si>
  <si>
    <t>R2PF2V+</t>
  </si>
  <si>
    <t>R2PF3V-</t>
  </si>
  <si>
    <t>R2PF4V+</t>
  </si>
  <si>
    <t>R2PF1I+</t>
  </si>
  <si>
    <t>R2PF2V-</t>
  </si>
  <si>
    <t>R2PF3I+</t>
  </si>
  <si>
    <t>R2PF4V-</t>
  </si>
  <si>
    <t>R2PF1I-</t>
  </si>
  <si>
    <t>R2PF2I+</t>
  </si>
  <si>
    <t>R2PF3I-</t>
  </si>
  <si>
    <t>R2PF4I+</t>
  </si>
  <si>
    <t>R2PF2I-</t>
  </si>
  <si>
    <t>R2Trig</t>
  </si>
  <si>
    <t>R2PF4I-</t>
  </si>
  <si>
    <t>NOTE:</t>
  </si>
  <si>
    <t xml:space="preserve"> For DPS150A, connect HMASTnG/HSLAVnG in this fashion:</t>
  </si>
  <si>
    <t xml:space="preserve">Connect HMASTnG/HSLAVnG pins in the fashion shown here. </t>
  </si>
  <si>
    <t>They should be connected in a daisy chain next to the relevant HMAST/HSLAV traces, but not to the GND plane.</t>
  </si>
  <si>
    <t>U1_C20</t>
  </si>
  <si>
    <t>U1_L20</t>
  </si>
  <si>
    <t>U1_C21</t>
  </si>
  <si>
    <t>U1_R5</t>
  </si>
  <si>
    <t>U1_R6</t>
  </si>
  <si>
    <t>U1_L19</t>
  </si>
  <si>
    <t>U1_L17</t>
  </si>
  <si>
    <t>U1_L4,U1_K4</t>
  </si>
  <si>
    <t>U1_L1,U1_K2</t>
  </si>
  <si>
    <t>U1_L2,U1_K2</t>
  </si>
  <si>
    <t>U1_R3</t>
  </si>
  <si>
    <t>U1_L3,U1_K4</t>
  </si>
  <si>
    <t>U1_L5,U1_K6</t>
  </si>
  <si>
    <t>U1_L6,U1_K6</t>
  </si>
  <si>
    <t>U1_L8,U1_K8</t>
  </si>
  <si>
    <t>U1_L7,U1_K8</t>
  </si>
  <si>
    <t>U1_K1,U1_K2</t>
  </si>
  <si>
    <t>U1_L10,U1_K10</t>
  </si>
  <si>
    <t>U1_K3,U1_K4</t>
  </si>
  <si>
    <t>U1_L12,U1_K12</t>
  </si>
  <si>
    <t>U1_L11,U1_K12</t>
  </si>
  <si>
    <t>U1_L9,U1_K10</t>
  </si>
  <si>
    <t>U1_K5,U1_K6</t>
  </si>
  <si>
    <t>U1_L14,U1_K14</t>
  </si>
  <si>
    <t>U1_L13,U1_K14</t>
  </si>
  <si>
    <t>U1_K7,U1_K8</t>
  </si>
  <si>
    <t>U1_K9,U1_K10</t>
  </si>
  <si>
    <t>U1_L16,U1_K16</t>
  </si>
  <si>
    <t>U1_L15,U1_K16</t>
  </si>
  <si>
    <t>U1_K11,U1_K12</t>
  </si>
  <si>
    <t>U1_K13,U1_K14</t>
  </si>
  <si>
    <t>U1_K15,U1_K16</t>
  </si>
  <si>
    <t>U1_L18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</si>
</sst>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44" formatCode="_(&quot;$&quot;* #,##0.00_);_(&quot;$&quot;* \(#,##0.00\);_(&quot;$&quot;* &quot;-&quot;??_);_(@_)"/>
    <numFmt numFmtId="164" formatCode="0.0"/>
    <numFmt numFmtId="165" formatCode="_(* #,##0_);_(* \(#,##0\);_(* &quot;-&quot;??_);_(@_)"/>
    <numFmt numFmtId="166" formatCode="#,##0\ &quot;F&quot;;[Red]\-#,##0\ &quot;F&quot;"/>
    <numFmt numFmtId="167" formatCode="#,##0.00\ &quot;F&quot;;[Red]\-#,##0.00\ &quot;F&quot;"/>
    <numFmt numFmtId="168" formatCode="#\ &quot;oC&quot;"/>
    <numFmt numFmtId="169" formatCode="0.00_)"/>
    <numFmt numFmtId="170" formatCode="???.###E+00;\-???.###E+00;0"/>
  </numFmts>
  <fonts count="89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sz val="14"/>
      <name val="Arial"/>
      <family val="2"/>
    </font>
    <font>
      <b/>
      <sz val="14"/>
      <name val="Arial"/>
      <family val="2"/>
    </font>
    <font>
      <b/>
      <sz val="12"/>
      <name val="Arial"/>
      <family val="2"/>
    </font>
    <font>
      <u/>
      <sz val="11"/>
      <color theme="10"/>
      <name val="Calibri"/>
      <family val="2"/>
    </font>
    <font>
      <sz val="10"/>
      <name val="MS Sans Serif"/>
      <family val="2"/>
    </font>
    <font>
      <sz val="10"/>
      <color indexed="8"/>
      <name val="Arial"/>
      <family val="2"/>
    </font>
    <font>
      <sz val="7"/>
      <name val="Small Fonts"/>
      <family val="2"/>
    </font>
    <font>
      <sz val="10"/>
      <name val="Verdana"/>
      <family val="2"/>
    </font>
    <font>
      <sz val="8"/>
      <name val="Arial"/>
      <family val="2"/>
    </font>
    <font>
      <b/>
      <u/>
      <sz val="10"/>
      <name val="Arial"/>
      <family val="2"/>
    </font>
    <font>
      <b/>
      <sz val="10"/>
      <name val="MS Sans Serif"/>
      <family val="2"/>
    </font>
    <font>
      <sz val="9"/>
      <name val="Arial"/>
      <family val="2"/>
    </font>
    <font>
      <b/>
      <sz val="12"/>
      <name val="Times New Roman"/>
      <family val="1"/>
    </font>
    <font>
      <sz val="10"/>
      <color rgb="FF000000"/>
      <name val="Arial"/>
      <family val="2"/>
    </font>
    <font>
      <sz val="12"/>
      <color theme="1"/>
      <name val="Calibri"/>
      <family val="2"/>
      <scheme val="minor"/>
    </font>
    <font>
      <sz val="12"/>
      <color rgb="FFFFFF00"/>
      <name val="Calibri"/>
      <family val="2"/>
      <scheme val="minor"/>
    </font>
    <font>
      <b/>
      <sz val="14"/>
      <color rgb="FFFF0000"/>
      <name val="Calibri"/>
      <family val="2"/>
      <scheme val="minor"/>
    </font>
    <font>
      <sz val="18"/>
      <color rgb="FFFF0000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1F497D"/>
      <name val="Calibri"/>
      <family val="2"/>
      <scheme val="minor"/>
    </font>
    <font>
      <b/>
      <sz val="11"/>
      <color rgb="FFFF0000"/>
      <name val="Calibri"/>
      <family val="2"/>
      <scheme val="minor"/>
    </font>
    <font>
      <b/>
      <sz val="10"/>
      <name val="Times New Roman"/>
      <family val="1"/>
    </font>
    <font>
      <sz val="11"/>
      <color theme="1"/>
      <name val="Calibri"/>
      <family val="1"/>
      <charset val="136"/>
      <scheme val="minor"/>
    </font>
    <font>
      <sz val="11"/>
      <color theme="0"/>
      <name val="Calibri"/>
      <family val="1"/>
      <charset val="136"/>
      <scheme val="minor"/>
    </font>
    <font>
      <b/>
      <i/>
      <sz val="16"/>
      <name val="Helv"/>
      <family val="2"/>
    </font>
    <font>
      <b/>
      <sz val="10"/>
      <color indexed="9"/>
      <name val="Arial"/>
      <family val="2"/>
    </font>
    <font>
      <sz val="10"/>
      <color indexed="23"/>
      <name val="Courier New"/>
      <family val="3"/>
    </font>
    <font>
      <sz val="10"/>
      <name val="Courier New"/>
      <family val="3"/>
    </font>
    <font>
      <sz val="10"/>
      <color indexed="23"/>
      <name val="Arial"/>
      <family val="2"/>
    </font>
    <font>
      <b/>
      <sz val="20"/>
      <color indexed="47"/>
      <name val="Arial"/>
      <family val="2"/>
    </font>
    <font>
      <b/>
      <sz val="10"/>
      <color indexed="47"/>
      <name val="Arial"/>
      <family val="2"/>
    </font>
    <font>
      <sz val="12"/>
      <color theme="1"/>
      <name val="新細明體"/>
      <family val="1"/>
      <charset val="136"/>
    </font>
    <font>
      <sz val="12"/>
      <color theme="1"/>
      <name val="Calibri"/>
      <family val="1"/>
      <charset val="136"/>
      <scheme val="minor"/>
    </font>
    <font>
      <sz val="12"/>
      <name val="新細明體"/>
      <family val="1"/>
      <charset val="136"/>
    </font>
    <font>
      <sz val="11"/>
      <color rgb="FF9C6500"/>
      <name val="Calibri"/>
      <family val="1"/>
      <charset val="136"/>
      <scheme val="minor"/>
    </font>
    <font>
      <b/>
      <sz val="11"/>
      <color theme="1"/>
      <name val="Calibri"/>
      <family val="1"/>
      <charset val="136"/>
      <scheme val="minor"/>
    </font>
    <font>
      <sz val="11"/>
      <color rgb="FF9C0006"/>
      <name val="Calibri"/>
      <family val="1"/>
      <charset val="136"/>
      <scheme val="minor"/>
    </font>
    <font>
      <sz val="11"/>
      <color rgb="FF006100"/>
      <name val="Calibri"/>
      <family val="1"/>
      <charset val="136"/>
      <scheme val="minor"/>
    </font>
    <font>
      <b/>
      <sz val="15"/>
      <color theme="3"/>
      <name val="Calibri"/>
      <family val="1"/>
      <charset val="136"/>
      <scheme val="minor"/>
    </font>
    <font>
      <b/>
      <sz val="13"/>
      <color theme="3"/>
      <name val="Calibri"/>
      <family val="1"/>
      <charset val="136"/>
      <scheme val="minor"/>
    </font>
    <font>
      <b/>
      <sz val="11"/>
      <color theme="3"/>
      <name val="Calibri"/>
      <family val="1"/>
      <charset val="136"/>
      <scheme val="minor"/>
    </font>
    <font>
      <b/>
      <sz val="18"/>
      <color theme="3"/>
      <name val="Cambria"/>
      <family val="1"/>
      <charset val="136"/>
      <scheme val="major"/>
    </font>
    <font>
      <b/>
      <sz val="11"/>
      <color theme="0"/>
      <name val="Calibri"/>
      <family val="1"/>
      <charset val="136"/>
      <scheme val="minor"/>
    </font>
    <font>
      <b/>
      <sz val="11"/>
      <color rgb="FFFA7D00"/>
      <name val="Calibri"/>
      <family val="1"/>
      <charset val="136"/>
      <scheme val="minor"/>
    </font>
    <font>
      <i/>
      <sz val="11"/>
      <color rgb="FF7F7F7F"/>
      <name val="Calibri"/>
      <family val="1"/>
      <charset val="136"/>
      <scheme val="minor"/>
    </font>
    <font>
      <sz val="11"/>
      <color rgb="FFFF0000"/>
      <name val="Calibri"/>
      <family val="1"/>
      <charset val="136"/>
      <scheme val="minor"/>
    </font>
    <font>
      <sz val="11"/>
      <color rgb="FF3F3F76"/>
      <name val="Calibri"/>
      <family val="1"/>
      <charset val="136"/>
      <scheme val="minor"/>
    </font>
    <font>
      <b/>
      <sz val="11"/>
      <color rgb="FF3F3F3F"/>
      <name val="Calibri"/>
      <family val="1"/>
      <charset val="136"/>
      <scheme val="minor"/>
    </font>
    <font>
      <sz val="11"/>
      <color rgb="FFFA7D00"/>
      <name val="Calibri"/>
      <family val="1"/>
      <charset val="136"/>
      <scheme val="minor"/>
    </font>
    <font>
      <b/>
      <sz val="18"/>
      <color theme="1"/>
      <name val="Calibri"/>
      <family val="2"/>
      <scheme val="minor"/>
    </font>
    <font>
      <sz val="14"/>
      <color theme="1"/>
      <name val="Calibri"/>
      <family val="2"/>
      <scheme val="minor"/>
    </font>
    <font>
      <b/>
      <sz val="11"/>
      <name val="Arial"/>
      <family val="2"/>
    </font>
    <font>
      <b/>
      <sz val="11"/>
      <color rgb="FFFF0000"/>
      <name val="Arial"/>
      <family val="2"/>
    </font>
    <font>
      <u/>
      <sz val="10"/>
      <color indexed="12"/>
      <name val="Arial"/>
      <family val="2"/>
    </font>
    <font>
      <b/>
      <sz val="11"/>
      <color rgb="FF00B050"/>
      <name val="Arial"/>
      <family val="2"/>
    </font>
    <font>
      <b/>
      <sz val="11"/>
      <color rgb="FF000000"/>
      <name val="Arial"/>
      <family val="2"/>
    </font>
    <font>
      <sz val="11"/>
      <color rgb="FF000000"/>
      <name val="Arial"/>
      <family val="2"/>
    </font>
    <font>
      <b/>
      <sz val="12"/>
      <color theme="1"/>
      <name val="Calibri"/>
      <family val="2"/>
      <scheme val="minor"/>
    </font>
    <font>
      <b/>
      <sz val="11"/>
      <color theme="1"/>
      <name val="Arial"/>
      <family val="2"/>
    </font>
    <font>
      <b/>
      <sz val="10"/>
      <color rgb="FFFF0000"/>
      <name val="Arial"/>
      <family val="2"/>
    </font>
    <font>
      <b/>
      <sz val="10"/>
      <color rgb="FF0000FF"/>
      <name val="Arial"/>
      <family val="2"/>
    </font>
    <font>
      <b/>
      <i/>
      <sz val="12"/>
      <color theme="0" tint="-0.499984740745262"/>
      <name val="Times New Roman"/>
      <family val="1"/>
    </font>
    <font>
      <b/>
      <sz val="14"/>
      <color rgb="FFFF0000"/>
      <name val="Arial"/>
      <family val="2"/>
    </font>
    <font>
      <b/>
      <sz val="14"/>
      <name val="Calibri"/>
      <family val="2"/>
      <scheme val="minor"/>
    </font>
    <font>
      <b/>
      <sz val="14"/>
      <color rgb="FF0000FF"/>
      <name val="Calibri"/>
      <family val="2"/>
      <scheme val="minor"/>
    </font>
    <font>
      <sz val="11"/>
      <color rgb="FF000000"/>
      <name val="Calibri"/>
      <family val="2"/>
    </font>
    <font>
      <sz val="14"/>
      <color rgb="FF000000"/>
      <name val="Calibri"/>
      <family val="2"/>
    </font>
    <font>
      <b/>
      <sz val="14"/>
      <color theme="1"/>
      <name val="Calibri"/>
      <family val="2"/>
      <scheme val="minor"/>
    </font>
    <font>
      <i/>
      <sz val="11"/>
      <color theme="0" tint="-4.9989318521683403E-2"/>
      <name val="Calibri"/>
      <family val="2"/>
      <scheme val="minor"/>
    </font>
    <font>
      <sz val="11"/>
      <color rgb="FF1F497D"/>
      <name val="Calibri"/>
      <family val="2"/>
    </font>
    <font>
      <sz val="11"/>
      <color theme="1"/>
      <name val="Arial"/>
      <family val="2"/>
    </font>
    <font>
      <sz val="11"/>
      <color rgb="FFFF0000"/>
      <name val="Arial"/>
      <family val="2"/>
    </font>
    <font>
      <b/>
      <sz val="16"/>
      <color theme="1"/>
      <name val="Calibri"/>
      <family val="2"/>
      <scheme val="minor"/>
    </font>
    <font>
      <sz val="26"/>
      <color theme="1"/>
      <name val="Calibri"/>
      <family val="2"/>
      <scheme val="minor"/>
    </font>
    <font>
      <b/>
      <sz val="16"/>
      <name val="Calibri"/>
      <family val="2"/>
      <scheme val="minor"/>
    </font>
    <font>
      <b/>
      <sz val="16"/>
      <color rgb="FFFF0000"/>
      <name val="Calibri"/>
      <family val="2"/>
      <scheme val="minor"/>
    </font>
    <font>
      <sz val="12"/>
      <color theme="1"/>
      <name val="Courier New"/>
      <family val="3"/>
    </font>
    <font>
      <strike/>
      <sz val="11"/>
      <color theme="1"/>
      <name val="Calibri"/>
      <family val="2"/>
      <scheme val="minor"/>
    </font>
    <font>
      <b/>
      <sz val="12"/>
      <color theme="0" tint="-0.499984740745262"/>
      <name val="Times New Roman"/>
      <family val="1"/>
    </font>
    <font>
      <sz val="24"/>
      <color rgb="FFFF0000"/>
      <name val="Calibri"/>
      <family val="2"/>
      <scheme val="minor"/>
    </font>
    <font>
      <sz val="12"/>
      <name val="Calibri"/>
      <family val="2"/>
      <scheme val="minor"/>
    </font>
    <font>
      <sz val="10"/>
      <name val="Calibri"/>
      <family val="2"/>
    </font>
    <font>
      <b/>
      <sz val="12"/>
      <color rgb="FFFF0000"/>
      <name val="Times New Roman"/>
      <family val="1"/>
    </font>
    <font>
      <sz val="20"/>
      <color theme="1"/>
      <name val="Calibri"/>
      <family val="2"/>
      <scheme val="minor"/>
    </font>
  </fonts>
  <fills count="85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19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indexed="60"/>
        <bgColor indexed="64"/>
      </patternFill>
    </fill>
    <fill>
      <patternFill patternType="solid">
        <fgColor indexed="41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16"/>
        <bgColor indexed="64"/>
      </patternFill>
    </fill>
    <fill>
      <patternFill patternType="solid">
        <fgColor indexed="17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26"/>
        <bgColor indexed="64"/>
      </patternFill>
    </fill>
    <fill>
      <patternFill patternType="mediumGray">
        <fgColor indexed="22"/>
      </patternFill>
    </fill>
    <fill>
      <patternFill patternType="solid">
        <fgColor indexed="9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CCFFFF"/>
        <bgColor indexed="64"/>
      </patternFill>
    </fill>
    <fill>
      <patternFill patternType="solid">
        <fgColor rgb="FF80808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6" tint="0.59999389629810485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22"/>
      </patternFill>
    </fill>
    <fill>
      <patternFill patternType="solid">
        <fgColor indexed="47"/>
      </patternFill>
    </fill>
    <fill>
      <patternFill patternType="lightUp">
        <fgColor indexed="22"/>
      </patternFill>
    </fill>
    <fill>
      <patternFill patternType="solid">
        <fgColor indexed="49"/>
      </patternFill>
    </fill>
    <fill>
      <patternFill patternType="solid">
        <fgColor indexed="9"/>
      </patternFill>
    </fill>
    <fill>
      <patternFill patternType="solid">
        <fgColor indexed="50"/>
      </patternFill>
    </fill>
    <fill>
      <patternFill patternType="solid">
        <fgColor indexed="48"/>
      </patternFill>
    </fill>
    <fill>
      <patternFill patternType="solid">
        <fgColor theme="5" tint="-0.249977111117893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4BACC6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8" tint="0.39997558519241921"/>
        <bgColor indexed="64"/>
      </patternFill>
    </fill>
  </fills>
  <borders count="7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 style="thick">
        <color indexed="64"/>
      </top>
      <bottom style="thick">
        <color indexed="64"/>
      </bottom>
      <diagonal/>
    </border>
    <border>
      <left style="medium">
        <color indexed="9"/>
      </left>
      <right style="medium">
        <color indexed="9"/>
      </right>
      <top style="medium">
        <color indexed="9"/>
      </top>
      <bottom style="medium">
        <color indexed="9"/>
      </bottom>
      <diagonal/>
    </border>
    <border>
      <left/>
      <right style="hair">
        <color indexed="23"/>
      </right>
      <top/>
      <bottom/>
      <diagonal/>
    </border>
    <border>
      <left style="thick">
        <color indexed="64"/>
      </left>
      <right/>
      <top style="thick">
        <color indexed="64"/>
      </top>
      <bottom/>
      <diagonal/>
    </border>
    <border>
      <left style="medium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ck">
        <color indexed="64"/>
      </left>
      <right style="thick">
        <color indexed="64"/>
      </right>
      <top style="thick">
        <color indexed="64"/>
      </top>
      <bottom/>
      <diagonal/>
    </border>
    <border>
      <left style="thick">
        <color indexed="64"/>
      </left>
      <right style="medium">
        <color indexed="64"/>
      </right>
      <top style="thick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thick">
        <color indexed="64"/>
      </left>
      <right style="thick">
        <color indexed="64"/>
      </right>
      <top/>
      <bottom/>
      <diagonal/>
    </border>
    <border>
      <left style="thick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medium">
        <color indexed="64"/>
      </bottom>
      <diagonal/>
    </border>
    <border>
      <left style="thick">
        <color indexed="64"/>
      </left>
      <right style="medium">
        <color indexed="64"/>
      </right>
      <top/>
      <bottom style="thin">
        <color indexed="64"/>
      </bottom>
      <diagonal/>
    </border>
    <border>
      <left style="thick">
        <color indexed="64"/>
      </left>
      <right style="thick">
        <color indexed="64"/>
      </right>
      <top/>
      <bottom style="thick">
        <color indexed="64"/>
      </bottom>
      <diagonal/>
    </border>
    <border>
      <left style="thick">
        <color indexed="64"/>
      </left>
      <right style="medium">
        <color indexed="64"/>
      </right>
      <top style="thin">
        <color indexed="64"/>
      </top>
      <bottom style="thick">
        <color indexed="64"/>
      </bottom>
      <diagonal/>
    </border>
    <border>
      <left style="medium">
        <color indexed="64"/>
      </left>
      <right/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</borders>
  <cellStyleXfs count="2205">
    <xf numFmtId="0" fontId="0" fillId="0" borderId="0"/>
    <xf numFmtId="0" fontId="3" fillId="0" borderId="0"/>
    <xf numFmtId="164" fontId="5" fillId="0" borderId="2" applyFont="0" applyFill="0" applyBorder="0" applyProtection="0"/>
    <xf numFmtId="164" fontId="5" fillId="0" borderId="3"/>
    <xf numFmtId="0" fontId="5" fillId="0" borderId="4" applyFont="0"/>
    <xf numFmtId="0" fontId="6" fillId="0" borderId="5" applyFont="0"/>
    <xf numFmtId="0" fontId="6" fillId="0" borderId="5" applyFont="0"/>
    <xf numFmtId="0" fontId="6" fillId="0" borderId="5" applyFont="0"/>
    <xf numFmtId="0" fontId="6" fillId="0" borderId="5" applyFont="0"/>
    <xf numFmtId="0" fontId="6" fillId="0" borderId="5" applyFont="0"/>
    <xf numFmtId="0" fontId="6" fillId="0" borderId="5" applyFont="0"/>
    <xf numFmtId="0" fontId="3" fillId="0" borderId="6" applyNumberFormat="0" applyFont="0"/>
    <xf numFmtId="0" fontId="3" fillId="0" borderId="6" applyNumberFormat="0" applyFont="0"/>
    <xf numFmtId="0" fontId="3" fillId="0" borderId="6" applyNumberFormat="0" applyFont="0"/>
    <xf numFmtId="0" fontId="3" fillId="0" borderId="6" applyNumberFormat="0" applyFont="0"/>
    <xf numFmtId="0" fontId="3" fillId="0" borderId="6" applyNumberFormat="0" applyFont="0"/>
    <xf numFmtId="0" fontId="3" fillId="0" borderId="6" applyNumberFormat="0" applyFont="0"/>
    <xf numFmtId="165" fontId="5" fillId="0" borderId="7"/>
    <xf numFmtId="0" fontId="7" fillId="0" borderId="8" applyNumberFormat="0" applyAlignment="0" applyProtection="0">
      <alignment horizontal="left" vertical="center"/>
    </xf>
    <xf numFmtId="0" fontId="7" fillId="0" borderId="9">
      <alignment horizontal="left" vertical="center"/>
    </xf>
    <xf numFmtId="0" fontId="8" fillId="0" borderId="0" applyNumberFormat="0" applyFill="0" applyBorder="0" applyAlignment="0" applyProtection="0">
      <alignment vertical="top"/>
      <protection locked="0"/>
    </xf>
    <xf numFmtId="165" fontId="5" fillId="0" borderId="10" applyNumberFormat="0" applyFont="0" applyAlignment="0">
      <alignment horizontal="center"/>
    </xf>
    <xf numFmtId="38" fontId="9" fillId="0" borderId="0" applyFont="0" applyFill="0" applyBorder="0" applyAlignment="0" applyProtection="0"/>
    <xf numFmtId="40" fontId="9" fillId="0" borderId="0" applyFont="0" applyFill="0" applyBorder="0" applyAlignment="0" applyProtection="0"/>
    <xf numFmtId="166" fontId="9" fillId="0" borderId="0" applyFont="0" applyFill="0" applyBorder="0" applyAlignment="0" applyProtection="0"/>
    <xf numFmtId="167" fontId="9" fillId="0" borderId="0" applyFont="0" applyFill="0" applyBorder="0" applyAlignment="0" applyProtection="0"/>
    <xf numFmtId="164" fontId="10" fillId="0" borderId="1">
      <alignment horizontal="right"/>
    </xf>
    <xf numFmtId="2" fontId="3" fillId="0" borderId="11"/>
    <xf numFmtId="2" fontId="3" fillId="0" borderId="11"/>
    <xf numFmtId="2" fontId="3" fillId="0" borderId="11"/>
    <xf numFmtId="2" fontId="3" fillId="0" borderId="11"/>
    <xf numFmtId="2" fontId="3" fillId="0" borderId="11"/>
    <xf numFmtId="2" fontId="3" fillId="0" borderId="11"/>
    <xf numFmtId="37" fontId="11" fillId="0" borderId="0"/>
    <xf numFmtId="0" fontId="11" fillId="0" borderId="0"/>
    <xf numFmtId="0" fontId="1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3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1" fillId="0" borderId="0"/>
    <xf numFmtId="0" fontId="3" fillId="0" borderId="0"/>
    <xf numFmtId="0" fontId="1" fillId="0" borderId="0"/>
    <xf numFmtId="0" fontId="3" fillId="0" borderId="0"/>
    <xf numFmtId="0" fontId="1" fillId="0" borderId="0"/>
    <xf numFmtId="0" fontId="3" fillId="0" borderId="0"/>
    <xf numFmtId="0" fontId="1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3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2" fillId="0" borderId="0"/>
    <xf numFmtId="0" fontId="1" fillId="0" borderId="0"/>
    <xf numFmtId="0" fontId="3" fillId="0" borderId="0"/>
    <xf numFmtId="0" fontId="1" fillId="0" borderId="0"/>
    <xf numFmtId="0" fontId="3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2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2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2" fillId="0" borderId="0"/>
    <xf numFmtId="0" fontId="12" fillId="0" borderId="0"/>
    <xf numFmtId="0" fontId="12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2" fillId="0" borderId="0"/>
    <xf numFmtId="0" fontId="12" fillId="0" borderId="0"/>
    <xf numFmtId="0" fontId="12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1" fillId="0" borderId="0"/>
    <xf numFmtId="0" fontId="3" fillId="0" borderId="0"/>
    <xf numFmtId="0" fontId="1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2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2" fillId="0" borderId="0"/>
    <xf numFmtId="0" fontId="12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3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0" fontId="1" fillId="0" borderId="0"/>
    <xf numFmtId="164" fontId="13" fillId="0" borderId="12" applyNumberFormat="0" applyAlignment="0">
      <alignment horizontal="left"/>
    </xf>
    <xf numFmtId="164" fontId="13" fillId="0" borderId="13" applyAlignment="0">
      <alignment horizontal="left"/>
    </xf>
    <xf numFmtId="0" fontId="14" fillId="0" borderId="14" applyNumberFormat="0" applyFont="0" applyAlignment="0"/>
    <xf numFmtId="0" fontId="9" fillId="0" borderId="0" applyNumberFormat="0" applyFont="0" applyFill="0" applyBorder="0" applyAlignment="0" applyProtection="0">
      <alignment horizontal="left"/>
    </xf>
    <xf numFmtId="15" fontId="9" fillId="0" borderId="0" applyFont="0" applyFill="0" applyBorder="0" applyAlignment="0" applyProtection="0"/>
    <xf numFmtId="17" fontId="9" fillId="0" borderId="0" applyFont="0" applyFill="0" applyBorder="0" applyAlignment="0" applyProtection="0"/>
    <xf numFmtId="17" fontId="9" fillId="0" borderId="0" applyFont="0" applyFill="0" applyBorder="0" applyAlignment="0" applyProtection="0"/>
    <xf numFmtId="4" fontId="9" fillId="0" borderId="0" applyFont="0" applyFill="0" applyBorder="0" applyAlignment="0" applyProtection="0"/>
    <xf numFmtId="0" fontId="15" fillId="0" borderId="4">
      <alignment horizontal="center"/>
    </xf>
    <xf numFmtId="3" fontId="9" fillId="0" borderId="0" applyFont="0" applyFill="0" applyBorder="0" applyAlignment="0" applyProtection="0"/>
    <xf numFmtId="0" fontId="9" fillId="16" borderId="0" applyNumberFormat="0" applyFont="0" applyBorder="0" applyAlignment="0" applyProtection="0"/>
    <xf numFmtId="0" fontId="16" fillId="0" borderId="0" applyNumberFormat="0" applyFont="0" applyFill="0" applyBorder="0" applyAlignment="0"/>
    <xf numFmtId="2" fontId="13" fillId="0" borderId="10" applyNumberFormat="0" applyAlignment="0">
      <alignment horizontal="center"/>
    </xf>
    <xf numFmtId="0" fontId="5" fillId="0" borderId="11" applyNumberFormat="0"/>
    <xf numFmtId="167" fontId="9" fillId="0" borderId="0">
      <alignment horizontal="center"/>
    </xf>
    <xf numFmtId="3" fontId="16" fillId="0" borderId="0"/>
    <xf numFmtId="3" fontId="16" fillId="0" borderId="0"/>
    <xf numFmtId="3" fontId="16" fillId="0" borderId="0"/>
    <xf numFmtId="3" fontId="16" fillId="0" borderId="0"/>
    <xf numFmtId="3" fontId="16" fillId="0" borderId="0"/>
    <xf numFmtId="3" fontId="16" fillId="0" borderId="0"/>
    <xf numFmtId="3" fontId="16" fillId="0" borderId="0"/>
    <xf numFmtId="168" fontId="17" fillId="17" borderId="0">
      <alignment horizontal="left"/>
    </xf>
    <xf numFmtId="0" fontId="5" fillId="0" borderId="6" applyNumberFormat="0" applyFont="0" applyAlignment="0"/>
    <xf numFmtId="0" fontId="5" fillId="0" borderId="6" applyNumberFormat="0" applyFont="0" applyAlignment="0"/>
    <xf numFmtId="0" fontId="5" fillId="0" borderId="6" applyNumberFormat="0" applyFont="0" applyAlignment="0"/>
    <xf numFmtId="0" fontId="5" fillId="0" borderId="6" applyNumberFormat="0" applyFont="0" applyAlignment="0"/>
    <xf numFmtId="0" fontId="5" fillId="0" borderId="6" applyNumberFormat="0" applyFont="0" applyAlignment="0"/>
    <xf numFmtId="0" fontId="5" fillId="0" borderId="6" applyNumberFormat="0" applyFont="0" applyAlignment="0"/>
    <xf numFmtId="165" fontId="5" fillId="0" borderId="7" applyNumberFormat="0"/>
    <xf numFmtId="0" fontId="3" fillId="0" borderId="0"/>
    <xf numFmtId="0" fontId="27" fillId="32" borderId="0" applyNumberFormat="0" applyBorder="0" applyAlignment="0" applyProtection="0"/>
    <xf numFmtId="0" fontId="27" fillId="36" borderId="0" applyNumberFormat="0" applyBorder="0" applyAlignment="0" applyProtection="0"/>
    <xf numFmtId="0" fontId="27" fillId="40" borderId="0" applyNumberFormat="0" applyBorder="0" applyAlignment="0" applyProtection="0"/>
    <xf numFmtId="0" fontId="27" fillId="44" borderId="0" applyNumberFormat="0" applyBorder="0" applyAlignment="0" applyProtection="0"/>
    <xf numFmtId="0" fontId="27" fillId="48" borderId="0" applyNumberFormat="0" applyBorder="0" applyAlignment="0" applyProtection="0"/>
    <xf numFmtId="0" fontId="27" fillId="52" borderId="0" applyNumberFormat="0" applyBorder="0" applyAlignment="0" applyProtection="0"/>
    <xf numFmtId="0" fontId="27" fillId="33" borderId="0" applyNumberFormat="0" applyBorder="0" applyAlignment="0" applyProtection="0"/>
    <xf numFmtId="0" fontId="27" fillId="37" borderId="0" applyNumberFormat="0" applyBorder="0" applyAlignment="0" applyProtection="0"/>
    <xf numFmtId="0" fontId="27" fillId="41" borderId="0" applyNumberFormat="0" applyBorder="0" applyAlignment="0" applyProtection="0"/>
    <xf numFmtId="0" fontId="27" fillId="45" borderId="0" applyNumberFormat="0" applyBorder="0" applyAlignment="0" applyProtection="0"/>
    <xf numFmtId="0" fontId="27" fillId="49" borderId="0" applyNumberFormat="0" applyBorder="0" applyAlignment="0" applyProtection="0"/>
    <xf numFmtId="0" fontId="27" fillId="53" borderId="0" applyNumberFormat="0" applyBorder="0" applyAlignment="0" applyProtection="0"/>
    <xf numFmtId="0" fontId="28" fillId="34" borderId="0" applyNumberFormat="0" applyBorder="0" applyAlignment="0" applyProtection="0"/>
    <xf numFmtId="0" fontId="28" fillId="38" borderId="0" applyNumberFormat="0" applyBorder="0" applyAlignment="0" applyProtection="0"/>
    <xf numFmtId="0" fontId="28" fillId="42" borderId="0" applyNumberFormat="0" applyBorder="0" applyAlignment="0" applyProtection="0"/>
    <xf numFmtId="0" fontId="28" fillId="46" borderId="0" applyNumberFormat="0" applyBorder="0" applyAlignment="0" applyProtection="0"/>
    <xf numFmtId="0" fontId="28" fillId="50" borderId="0" applyNumberFormat="0" applyBorder="0" applyAlignment="0" applyProtection="0"/>
    <xf numFmtId="0" fontId="28" fillId="54" borderId="0" applyNumberFormat="0" applyBorder="0" applyAlignment="0" applyProtection="0"/>
    <xf numFmtId="44" fontId="1" fillId="0" borderId="0" applyFont="0" applyFill="0" applyBorder="0" applyAlignment="0" applyProtection="0"/>
    <xf numFmtId="44" fontId="3" fillId="0" borderId="0" applyFont="0" applyFill="0" applyBorder="0" applyAlignment="0" applyProtection="0"/>
    <xf numFmtId="44" fontId="3" fillId="0" borderId="0" applyFont="0" applyFill="0" applyBorder="0" applyAlignment="0" applyProtection="0"/>
    <xf numFmtId="44" fontId="3" fillId="0" borderId="0" applyFont="0" applyFill="0" applyBorder="0" applyAlignment="0" applyProtection="0"/>
    <xf numFmtId="38" fontId="13" fillId="2" borderId="0" applyNumberFormat="0" applyBorder="0" applyAlignment="0" applyProtection="0"/>
    <xf numFmtId="10" fontId="13" fillId="15" borderId="1" applyNumberFormat="0" applyBorder="0" applyAlignment="0" applyProtection="0"/>
    <xf numFmtId="169" fontId="29" fillId="0" borderId="0"/>
    <xf numFmtId="10" fontId="3" fillId="0" borderId="0" applyFont="0" applyFill="0" applyBorder="0" applyAlignment="0" applyProtection="0"/>
    <xf numFmtId="9" fontId="3" fillId="0" borderId="0" applyFont="0" applyFill="0" applyBorder="0" applyAlignment="0" applyProtection="0"/>
    <xf numFmtId="9" fontId="3" fillId="0" borderId="0" applyFont="0" applyFill="0" applyBorder="0" applyAlignment="0" applyProtection="0"/>
    <xf numFmtId="49" fontId="4" fillId="57" borderId="37"/>
    <xf numFmtId="49" fontId="30" fillId="58" borderId="37"/>
    <xf numFmtId="170" fontId="31" fillId="59" borderId="38"/>
    <xf numFmtId="170" fontId="32" fillId="0" borderId="38"/>
    <xf numFmtId="170" fontId="3" fillId="60" borderId="38"/>
    <xf numFmtId="0" fontId="33" fillId="61" borderId="38"/>
    <xf numFmtId="0" fontId="4" fillId="0" borderId="38"/>
    <xf numFmtId="0" fontId="3" fillId="0" borderId="38"/>
    <xf numFmtId="0" fontId="33" fillId="62" borderId="38"/>
    <xf numFmtId="170" fontId="31" fillId="62" borderId="38"/>
    <xf numFmtId="49" fontId="3" fillId="0" borderId="38"/>
    <xf numFmtId="49" fontId="33" fillId="59" borderId="38"/>
    <xf numFmtId="0" fontId="34" fillId="63" borderId="0"/>
    <xf numFmtId="0" fontId="35" fillId="63" borderId="0"/>
    <xf numFmtId="0" fontId="36" fillId="0" borderId="0">
      <alignment vertical="center"/>
    </xf>
    <xf numFmtId="0" fontId="37" fillId="0" borderId="0">
      <alignment vertical="center"/>
    </xf>
    <xf numFmtId="0" fontId="38" fillId="0" borderId="0">
      <alignment vertical="center"/>
    </xf>
    <xf numFmtId="0" fontId="27" fillId="0" borderId="0"/>
    <xf numFmtId="0" fontId="38" fillId="0" borderId="0"/>
    <xf numFmtId="0" fontId="39" fillId="26" borderId="0" applyNumberFormat="0" applyBorder="0" applyAlignment="0" applyProtection="0"/>
    <xf numFmtId="0" fontId="27" fillId="30" borderId="25" applyNumberFormat="0" applyFont="0" applyAlignment="0" applyProtection="0"/>
    <xf numFmtId="0" fontId="40" fillId="0" borderId="26" applyNumberFormat="0" applyFill="0" applyAlignment="0" applyProtection="0"/>
    <xf numFmtId="0" fontId="41" fillId="25" borderId="0" applyNumberFormat="0" applyBorder="0" applyAlignment="0" applyProtection="0"/>
    <xf numFmtId="0" fontId="42" fillId="24" borderId="0" applyNumberFormat="0" applyBorder="0" applyAlignment="0" applyProtection="0"/>
    <xf numFmtId="0" fontId="43" fillId="0" borderId="18" applyNumberFormat="0" applyFill="0" applyAlignment="0" applyProtection="0"/>
    <xf numFmtId="0" fontId="44" fillId="0" borderId="19" applyNumberFormat="0" applyFill="0" applyAlignment="0" applyProtection="0"/>
    <xf numFmtId="0" fontId="45" fillId="0" borderId="20" applyNumberFormat="0" applyFill="0" applyAlignment="0" applyProtection="0"/>
    <xf numFmtId="0" fontId="45" fillId="0" borderId="0" applyNumberFormat="0" applyFill="0" applyBorder="0" applyAlignment="0" applyProtection="0"/>
    <xf numFmtId="0" fontId="46" fillId="0" borderId="0" applyNumberFormat="0" applyFill="0" applyBorder="0" applyAlignment="0" applyProtection="0"/>
    <xf numFmtId="0" fontId="47" fillId="29" borderId="24" applyNumberFormat="0" applyAlignment="0" applyProtection="0"/>
    <xf numFmtId="0" fontId="48" fillId="28" borderId="21" applyNumberFormat="0" applyAlignment="0" applyProtection="0"/>
    <xf numFmtId="0" fontId="49" fillId="0" borderId="0" applyNumberFormat="0" applyFill="0" applyBorder="0" applyAlignment="0" applyProtection="0"/>
    <xf numFmtId="0" fontId="50" fillId="0" borderId="0" applyNumberFormat="0" applyFill="0" applyBorder="0" applyAlignment="0" applyProtection="0"/>
    <xf numFmtId="0" fontId="28" fillId="31" borderId="0" applyNumberFormat="0" applyBorder="0" applyAlignment="0" applyProtection="0"/>
    <xf numFmtId="0" fontId="28" fillId="35" borderId="0" applyNumberFormat="0" applyBorder="0" applyAlignment="0" applyProtection="0"/>
    <xf numFmtId="0" fontId="28" fillId="39" borderId="0" applyNumberFormat="0" applyBorder="0" applyAlignment="0" applyProtection="0"/>
    <xf numFmtId="0" fontId="28" fillId="43" borderId="0" applyNumberFormat="0" applyBorder="0" applyAlignment="0" applyProtection="0"/>
    <xf numFmtId="0" fontId="28" fillId="47" borderId="0" applyNumberFormat="0" applyBorder="0" applyAlignment="0" applyProtection="0"/>
    <xf numFmtId="0" fontId="28" fillId="51" borderId="0" applyNumberFormat="0" applyBorder="0" applyAlignment="0" applyProtection="0"/>
    <xf numFmtId="0" fontId="51" fillId="27" borderId="21" applyNumberFormat="0" applyAlignment="0" applyProtection="0"/>
    <xf numFmtId="0" fontId="52" fillId="28" borderId="22" applyNumberFormat="0" applyAlignment="0" applyProtection="0"/>
    <xf numFmtId="0" fontId="53" fillId="0" borderId="23" applyNumberFormat="0" applyFill="0" applyAlignment="0" applyProtection="0"/>
    <xf numFmtId="0" fontId="1" fillId="0" borderId="0"/>
    <xf numFmtId="0" fontId="58" fillId="0" borderId="0" applyNumberFormat="0" applyFill="0" applyBorder="0" applyAlignment="0" applyProtection="0">
      <alignment vertical="top"/>
      <protection locked="0"/>
    </xf>
  </cellStyleXfs>
  <cellXfs count="272">
    <xf numFmtId="0" fontId="0" fillId="0" borderId="0" xfId="0"/>
    <xf numFmtId="0" fontId="4" fillId="2" borderId="1" xfId="1" applyFont="1" applyFill="1" applyBorder="1" applyAlignment="1">
      <alignment horizontal="center" vertical="center" wrapText="1"/>
    </xf>
    <xf numFmtId="0" fontId="4" fillId="3" borderId="1" xfId="1" applyFont="1" applyFill="1" applyBorder="1" applyAlignment="1">
      <alignment horizontal="center" vertical="center" wrapText="1"/>
    </xf>
    <xf numFmtId="0" fontId="4" fillId="4" borderId="1" xfId="1" applyFont="1" applyFill="1" applyBorder="1" applyAlignment="1">
      <alignment horizontal="center" vertical="center" wrapText="1"/>
    </xf>
    <xf numFmtId="0" fontId="4" fillId="6" borderId="1" xfId="1" applyFont="1" applyFill="1" applyBorder="1" applyAlignment="1">
      <alignment horizontal="center" vertical="center" wrapText="1"/>
    </xf>
    <xf numFmtId="0" fontId="4" fillId="7" borderId="1" xfId="1" applyFont="1" applyFill="1" applyBorder="1" applyAlignment="1">
      <alignment horizontal="center" vertical="center" wrapText="1"/>
    </xf>
    <xf numFmtId="0" fontId="4" fillId="8" borderId="1" xfId="1" applyFont="1" applyFill="1" applyBorder="1" applyAlignment="1">
      <alignment horizontal="center" vertical="center" wrapText="1"/>
    </xf>
    <xf numFmtId="0" fontId="4" fillId="9" borderId="1" xfId="1" applyFont="1" applyFill="1" applyBorder="1" applyAlignment="1">
      <alignment horizontal="center" vertical="center" wrapText="1"/>
    </xf>
    <xf numFmtId="0" fontId="4" fillId="10" borderId="1" xfId="1" applyFont="1" applyFill="1" applyBorder="1" applyAlignment="1">
      <alignment horizontal="center" vertical="center" wrapText="1"/>
    </xf>
    <xf numFmtId="0" fontId="3" fillId="0" borderId="0" xfId="1" applyAlignment="1">
      <alignment horizontal="center" vertical="center"/>
    </xf>
    <xf numFmtId="0" fontId="3" fillId="0" borderId="0" xfId="1"/>
    <xf numFmtId="0" fontId="4" fillId="12" borderId="14" xfId="1" applyFont="1" applyFill="1" applyBorder="1" applyAlignment="1">
      <alignment horizontal="center" vertical="center"/>
    </xf>
    <xf numFmtId="0" fontId="3" fillId="18" borderId="14" xfId="1" applyFill="1" applyBorder="1"/>
    <xf numFmtId="0" fontId="3" fillId="0" borderId="14" xfId="1" applyBorder="1"/>
    <xf numFmtId="0" fontId="4" fillId="0" borderId="0" xfId="1" applyFont="1"/>
    <xf numFmtId="0" fontId="4" fillId="19" borderId="14" xfId="1" applyFont="1" applyFill="1" applyBorder="1"/>
    <xf numFmtId="0" fontId="4" fillId="19" borderId="15" xfId="1" applyFont="1" applyFill="1" applyBorder="1"/>
    <xf numFmtId="0" fontId="3" fillId="18" borderId="0" xfId="1" applyFill="1"/>
    <xf numFmtId="0" fontId="3" fillId="0" borderId="16" xfId="1" applyBorder="1" applyAlignment="1">
      <alignment horizontal="right"/>
    </xf>
    <xf numFmtId="0" fontId="18" fillId="0" borderId="16" xfId="1" applyFont="1" applyBorder="1" applyAlignment="1">
      <alignment horizontal="center"/>
    </xf>
    <xf numFmtId="0" fontId="4" fillId="19" borderId="4" xfId="1" applyFont="1" applyFill="1" applyBorder="1"/>
    <xf numFmtId="0" fontId="4" fillId="14" borderId="14" xfId="1" applyFont="1" applyFill="1" applyBorder="1"/>
    <xf numFmtId="0" fontId="2" fillId="0" borderId="0" xfId="0" applyFont="1"/>
    <xf numFmtId="0" fontId="0" fillId="0" borderId="0" xfId="0" applyAlignment="1">
      <alignment horizontal="left" vertical="center" wrapText="1"/>
    </xf>
    <xf numFmtId="0" fontId="20" fillId="20" borderId="1" xfId="0" applyFont="1" applyFill="1" applyBorder="1" applyAlignment="1">
      <alignment horizontal="center" vertical="top" wrapText="1"/>
    </xf>
    <xf numFmtId="0" fontId="19" fillId="0" borderId="1" xfId="0" applyFont="1" applyBorder="1" applyAlignment="1">
      <alignment vertical="top" wrapText="1"/>
    </xf>
    <xf numFmtId="0" fontId="19" fillId="20" borderId="1" xfId="0" applyFont="1" applyFill="1" applyBorder="1" applyAlignment="1">
      <alignment vertical="top" wrapText="1"/>
    </xf>
    <xf numFmtId="0" fontId="19" fillId="21" borderId="1" xfId="0" applyFont="1" applyFill="1" applyBorder="1"/>
    <xf numFmtId="0" fontId="19" fillId="21" borderId="1" xfId="0" applyFont="1" applyFill="1" applyBorder="1" applyAlignment="1">
      <alignment horizontal="center" vertical="top" wrapText="1"/>
    </xf>
    <xf numFmtId="0" fontId="22" fillId="0" borderId="0" xfId="0" applyFont="1"/>
    <xf numFmtId="0" fontId="2" fillId="22" borderId="1" xfId="0" applyFont="1" applyFill="1" applyBorder="1"/>
    <xf numFmtId="0" fontId="2" fillId="55" borderId="1" xfId="0" applyFont="1" applyFill="1" applyBorder="1" applyAlignment="1">
      <alignment horizontal="center" vertical="center"/>
    </xf>
    <xf numFmtId="0" fontId="2" fillId="21" borderId="1" xfId="0" applyFont="1" applyFill="1" applyBorder="1"/>
    <xf numFmtId="0" fontId="0" fillId="0" borderId="1" xfId="0" applyBorder="1" applyAlignment="1">
      <alignment horizontal="center"/>
    </xf>
    <xf numFmtId="0" fontId="0" fillId="0" borderId="30" xfId="0" applyBorder="1"/>
    <xf numFmtId="0" fontId="0" fillId="0" borderId="31" xfId="0" applyBorder="1"/>
    <xf numFmtId="0" fontId="0" fillId="0" borderId="32" xfId="0" applyBorder="1"/>
    <xf numFmtId="0" fontId="2" fillId="55" borderId="33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33" xfId="0" applyBorder="1" applyAlignment="1">
      <alignment horizontal="center"/>
    </xf>
    <xf numFmtId="0" fontId="24" fillId="0" borderId="32" xfId="0" applyFont="1" applyBorder="1"/>
    <xf numFmtId="0" fontId="0" fillId="0" borderId="35" xfId="0" applyBorder="1"/>
    <xf numFmtId="0" fontId="2" fillId="22" borderId="1" xfId="0" applyFont="1" applyFill="1" applyBorder="1" applyAlignment="1">
      <alignment horizontal="center" vertical="center" wrapText="1"/>
    </xf>
    <xf numFmtId="0" fontId="2" fillId="21" borderId="1" xfId="0" applyFont="1" applyFill="1" applyBorder="1" applyAlignment="1">
      <alignment vertical="center"/>
    </xf>
    <xf numFmtId="0" fontId="0" fillId="0" borderId="0" xfId="0" applyAlignment="1">
      <alignment horizontal="center" vertical="center"/>
    </xf>
    <xf numFmtId="0" fontId="26" fillId="2" borderId="14" xfId="1013" applyFont="1" applyFill="1" applyBorder="1" applyAlignment="1">
      <alignment horizontal="center" vertical="top" wrapText="1"/>
    </xf>
    <xf numFmtId="0" fontId="26" fillId="2" borderId="36" xfId="1013" applyFont="1" applyFill="1" applyBorder="1" applyAlignment="1">
      <alignment horizontal="center" vertical="top" wrapText="1"/>
    </xf>
    <xf numFmtId="0" fontId="3" fillId="0" borderId="0" xfId="1013"/>
    <xf numFmtId="0" fontId="17" fillId="56" borderId="14" xfId="1013" applyFont="1" applyFill="1" applyBorder="1" applyAlignment="1" applyProtection="1">
      <alignment vertical="top" wrapText="1"/>
      <protection locked="0"/>
    </xf>
    <xf numFmtId="0" fontId="17" fillId="56" borderId="17" xfId="1013" applyFont="1" applyFill="1" applyBorder="1" applyAlignment="1" applyProtection="1">
      <alignment vertical="top" wrapText="1"/>
      <protection locked="0"/>
    </xf>
    <xf numFmtId="14" fontId="17" fillId="56" borderId="17" xfId="1013" applyNumberFormat="1" applyFont="1" applyFill="1" applyBorder="1" applyAlignment="1" applyProtection="1">
      <alignment vertical="top" wrapText="1"/>
      <protection locked="0"/>
    </xf>
    <xf numFmtId="0" fontId="17" fillId="56" borderId="17" xfId="1013" applyFont="1" applyFill="1" applyBorder="1" applyAlignment="1" applyProtection="1">
      <alignment vertical="top"/>
      <protection locked="0"/>
    </xf>
    <xf numFmtId="0" fontId="3" fillId="0" borderId="0" xfId="1013" applyProtection="1">
      <protection locked="0"/>
    </xf>
    <xf numFmtId="0" fontId="3" fillId="64" borderId="0" xfId="1" applyFill="1"/>
    <xf numFmtId="0" fontId="56" fillId="0" borderId="16" xfId="1" applyFont="1" applyBorder="1" applyAlignment="1">
      <alignment horizontal="center" vertical="center"/>
    </xf>
    <xf numFmtId="0" fontId="57" fillId="0" borderId="16" xfId="0" applyFont="1" applyBorder="1" applyAlignment="1">
      <alignment horizontal="center" vertical="center"/>
    </xf>
    <xf numFmtId="0" fontId="56" fillId="0" borderId="16" xfId="0" applyFont="1" applyBorder="1" applyAlignment="1">
      <alignment horizontal="center" vertical="center"/>
    </xf>
    <xf numFmtId="0" fontId="59" fillId="0" borderId="16" xfId="1" applyFont="1" applyBorder="1" applyAlignment="1">
      <alignment horizontal="center" vertical="center"/>
    </xf>
    <xf numFmtId="0" fontId="60" fillId="0" borderId="14" xfId="0" applyFont="1" applyBorder="1" applyAlignment="1">
      <alignment horizontal="center"/>
    </xf>
    <xf numFmtId="0" fontId="60" fillId="0" borderId="16" xfId="0" applyFont="1" applyBorder="1" applyAlignment="1">
      <alignment horizontal="center"/>
    </xf>
    <xf numFmtId="0" fontId="61" fillId="0" borderId="16" xfId="1" applyFont="1" applyBorder="1" applyAlignment="1">
      <alignment horizontal="center"/>
    </xf>
    <xf numFmtId="0" fontId="3" fillId="65" borderId="16" xfId="1" applyFill="1" applyBorder="1" applyAlignment="1">
      <alignment horizontal="right"/>
    </xf>
    <xf numFmtId="0" fontId="4" fillId="19" borderId="8" xfId="1" applyFont="1" applyFill="1" applyBorder="1" applyAlignment="1">
      <alignment wrapText="1"/>
    </xf>
    <xf numFmtId="0" fontId="19" fillId="67" borderId="0" xfId="0" applyFont="1" applyFill="1"/>
    <xf numFmtId="0" fontId="19" fillId="66" borderId="0" xfId="0" applyFont="1" applyFill="1"/>
    <xf numFmtId="0" fontId="4" fillId="21" borderId="0" xfId="1" applyFont="1" applyFill="1" applyAlignment="1">
      <alignment horizontal="center" vertical="center" wrapText="1"/>
    </xf>
    <xf numFmtId="0" fontId="4" fillId="7" borderId="14" xfId="1" applyFont="1" applyFill="1" applyBorder="1"/>
    <xf numFmtId="0" fontId="4" fillId="7" borderId="15" xfId="1" applyFont="1" applyFill="1" applyBorder="1"/>
    <xf numFmtId="0" fontId="63" fillId="0" borderId="16" xfId="0" applyFont="1" applyBorder="1" applyAlignment="1">
      <alignment horizontal="center" vertical="center"/>
    </xf>
    <xf numFmtId="0" fontId="63" fillId="0" borderId="16" xfId="1" applyFont="1" applyBorder="1" applyAlignment="1">
      <alignment horizontal="center" vertical="center"/>
    </xf>
    <xf numFmtId="0" fontId="3" fillId="0" borderId="0" xfId="1013" applyAlignment="1" applyProtection="1">
      <alignment wrapText="1"/>
      <protection locked="0"/>
    </xf>
    <xf numFmtId="0" fontId="2" fillId="0" borderId="0" xfId="0" applyFont="1" applyAlignment="1">
      <alignment horizontal="center"/>
    </xf>
    <xf numFmtId="0" fontId="64" fillId="0" borderId="14" xfId="1" applyFont="1" applyBorder="1"/>
    <xf numFmtId="0" fontId="66" fillId="56" borderId="14" xfId="1013" applyFont="1" applyFill="1" applyBorder="1" applyAlignment="1" applyProtection="1">
      <alignment vertical="top" wrapText="1"/>
      <protection locked="0"/>
    </xf>
    <xf numFmtId="0" fontId="66" fillId="56" borderId="17" xfId="1013" applyFont="1" applyFill="1" applyBorder="1" applyAlignment="1" applyProtection="1">
      <alignment vertical="top" wrapText="1"/>
      <protection locked="0"/>
    </xf>
    <xf numFmtId="14" fontId="66" fillId="56" borderId="17" xfId="1013" applyNumberFormat="1" applyFont="1" applyFill="1" applyBorder="1" applyAlignment="1" applyProtection="1">
      <alignment vertical="top" wrapText="1"/>
      <protection locked="0"/>
    </xf>
    <xf numFmtId="0" fontId="66" fillId="56" borderId="17" xfId="1013" applyFont="1" applyFill="1" applyBorder="1" applyAlignment="1" applyProtection="1">
      <alignment vertical="top"/>
      <protection locked="0"/>
    </xf>
    <xf numFmtId="0" fontId="67" fillId="0" borderId="14" xfId="1" applyFont="1" applyBorder="1"/>
    <xf numFmtId="0" fontId="69" fillId="0" borderId="0" xfId="0" applyFont="1"/>
    <xf numFmtId="0" fontId="70" fillId="69" borderId="4" xfId="0" applyFont="1" applyFill="1" applyBorder="1" applyAlignment="1">
      <alignment horizontal="center" vertical="center" wrapText="1"/>
    </xf>
    <xf numFmtId="0" fontId="2" fillId="23" borderId="1" xfId="0" applyFont="1" applyFill="1" applyBorder="1" applyAlignment="1">
      <alignment horizontal="center" vertical="center"/>
    </xf>
    <xf numFmtId="0" fontId="2" fillId="21" borderId="1" xfId="0" applyFont="1" applyFill="1" applyBorder="1" applyAlignment="1">
      <alignment horizontal="center" vertical="center"/>
    </xf>
    <xf numFmtId="0" fontId="71" fillId="0" borderId="1" xfId="0" applyFont="1" applyBorder="1" applyAlignment="1">
      <alignment horizontal="center" vertical="center" wrapText="1"/>
    </xf>
    <xf numFmtId="0" fontId="55" fillId="0" borderId="1" xfId="0" applyFont="1" applyBorder="1" applyAlignment="1">
      <alignment horizontal="center" vertical="center"/>
    </xf>
    <xf numFmtId="0" fontId="72" fillId="21" borderId="1" xfId="0" applyFont="1" applyFill="1" applyBorder="1" applyAlignment="1">
      <alignment horizontal="center"/>
    </xf>
    <xf numFmtId="0" fontId="68" fillId="21" borderId="1" xfId="0" applyFont="1" applyFill="1" applyBorder="1" applyAlignment="1">
      <alignment horizontal="center"/>
    </xf>
    <xf numFmtId="0" fontId="4" fillId="0" borderId="44" xfId="0" applyFont="1" applyBorder="1" applyAlignment="1">
      <alignment horizontal="center"/>
    </xf>
    <xf numFmtId="0" fontId="4" fillId="0" borderId="45" xfId="0" applyFont="1" applyBorder="1" applyAlignment="1">
      <alignment horizontal="center"/>
    </xf>
    <xf numFmtId="0" fontId="4" fillId="0" borderId="46" xfId="0" applyFont="1" applyBorder="1" applyAlignment="1">
      <alignment horizontal="center"/>
    </xf>
    <xf numFmtId="0" fontId="4" fillId="13" borderId="48" xfId="0" applyFont="1" applyFill="1" applyBorder="1" applyAlignment="1">
      <alignment horizontal="center" vertical="center"/>
    </xf>
    <xf numFmtId="0" fontId="0" fillId="13" borderId="49" xfId="0" applyFill="1" applyBorder="1" applyAlignment="1">
      <alignment horizontal="center" vertical="center"/>
    </xf>
    <xf numFmtId="0" fontId="0" fillId="13" borderId="50" xfId="0" applyFill="1" applyBorder="1" applyAlignment="1">
      <alignment horizontal="center" vertical="center"/>
    </xf>
    <xf numFmtId="0" fontId="0" fillId="5" borderId="49" xfId="0" applyFill="1" applyBorder="1" applyAlignment="1">
      <alignment horizontal="center" vertical="center"/>
    </xf>
    <xf numFmtId="0" fontId="0" fillId="5" borderId="42" xfId="0" applyFill="1" applyBorder="1" applyAlignment="1">
      <alignment horizontal="center" vertical="center"/>
    </xf>
    <xf numFmtId="0" fontId="4" fillId="13" borderId="52" xfId="0" applyFont="1" applyFill="1" applyBorder="1" applyAlignment="1">
      <alignment horizontal="center" vertical="center"/>
    </xf>
    <xf numFmtId="0" fontId="0" fillId="13" borderId="53" xfId="0" applyFill="1" applyBorder="1" applyAlignment="1">
      <alignment horizontal="center" vertical="center"/>
    </xf>
    <xf numFmtId="0" fontId="0" fillId="13" borderId="54" xfId="0" applyFill="1" applyBorder="1" applyAlignment="1">
      <alignment horizontal="center" vertical="center"/>
    </xf>
    <xf numFmtId="0" fontId="0" fillId="5" borderId="53" xfId="0" applyFill="1" applyBorder="1" applyAlignment="1">
      <alignment horizontal="center" vertical="center"/>
    </xf>
    <xf numFmtId="0" fontId="0" fillId="5" borderId="50" xfId="0" applyFill="1" applyBorder="1" applyAlignment="1">
      <alignment horizontal="center" vertical="center"/>
    </xf>
    <xf numFmtId="0" fontId="4" fillId="13" borderId="55" xfId="0" applyFont="1" applyFill="1" applyBorder="1" applyAlignment="1">
      <alignment horizontal="center" vertical="center"/>
    </xf>
    <xf numFmtId="0" fontId="0" fillId="13" borderId="56" xfId="0" applyFill="1" applyBorder="1" applyAlignment="1">
      <alignment horizontal="center" vertical="center"/>
    </xf>
    <xf numFmtId="0" fontId="0" fillId="13" borderId="57" xfId="0" applyFill="1" applyBorder="1" applyAlignment="1">
      <alignment horizontal="center" vertical="center"/>
    </xf>
    <xf numFmtId="0" fontId="0" fillId="13" borderId="58" xfId="0" applyFill="1" applyBorder="1" applyAlignment="1">
      <alignment horizontal="center" vertical="center"/>
    </xf>
    <xf numFmtId="0" fontId="4" fillId="11" borderId="59" xfId="0" applyFont="1" applyFill="1" applyBorder="1" applyAlignment="1">
      <alignment horizontal="center" vertical="center"/>
    </xf>
    <xf numFmtId="0" fontId="0" fillId="11" borderId="49" xfId="0" applyFill="1" applyBorder="1" applyAlignment="1">
      <alignment horizontal="center" vertical="center"/>
    </xf>
    <xf numFmtId="0" fontId="0" fillId="11" borderId="50" xfId="0" applyFill="1" applyBorder="1" applyAlignment="1">
      <alignment horizontal="center" vertical="center"/>
    </xf>
    <xf numFmtId="0" fontId="0" fillId="11" borderId="54" xfId="0" applyFill="1" applyBorder="1" applyAlignment="1">
      <alignment horizontal="center" vertical="center"/>
    </xf>
    <xf numFmtId="0" fontId="4" fillId="11" borderId="52" xfId="0" applyFont="1" applyFill="1" applyBorder="1" applyAlignment="1">
      <alignment horizontal="center" vertical="center"/>
    </xf>
    <xf numFmtId="0" fontId="0" fillId="11" borderId="53" xfId="0" applyFill="1" applyBorder="1" applyAlignment="1">
      <alignment horizontal="center" vertical="center"/>
    </xf>
    <xf numFmtId="0" fontId="0" fillId="5" borderId="54" xfId="0" applyFill="1" applyBorder="1" applyAlignment="1">
      <alignment horizontal="center" vertical="center"/>
    </xf>
    <xf numFmtId="0" fontId="4" fillId="11" borderId="61" xfId="0" applyFont="1" applyFill="1" applyBorder="1" applyAlignment="1">
      <alignment horizontal="center" vertical="center"/>
    </xf>
    <xf numFmtId="0" fontId="0" fillId="5" borderId="62" xfId="0" applyFill="1" applyBorder="1" applyAlignment="1">
      <alignment horizontal="center" vertical="center"/>
    </xf>
    <xf numFmtId="0" fontId="0" fillId="5" borderId="63" xfId="0" applyFill="1" applyBorder="1" applyAlignment="1">
      <alignment horizontal="center" vertical="center"/>
    </xf>
    <xf numFmtId="0" fontId="0" fillId="11" borderId="44" xfId="0" applyFill="1" applyBorder="1" applyAlignment="1">
      <alignment horizontal="center" vertical="center"/>
    </xf>
    <xf numFmtId="0" fontId="0" fillId="11" borderId="63" xfId="0" applyFill="1" applyBorder="1" applyAlignment="1">
      <alignment horizontal="center" vertical="center"/>
    </xf>
    <xf numFmtId="0" fontId="0" fillId="11" borderId="46" xfId="0" applyFill="1" applyBorder="1" applyAlignment="1">
      <alignment horizontal="center" vertical="center"/>
    </xf>
    <xf numFmtId="0" fontId="4" fillId="13" borderId="53" xfId="0" applyFont="1" applyFill="1" applyBorder="1" applyAlignment="1">
      <alignment horizontal="center" vertical="center"/>
    </xf>
    <xf numFmtId="0" fontId="4" fillId="11" borderId="53" xfId="0" applyFont="1" applyFill="1" applyBorder="1" applyAlignment="1">
      <alignment horizontal="center" vertical="center"/>
    </xf>
    <xf numFmtId="0" fontId="73" fillId="0" borderId="34" xfId="0" applyFont="1" applyBorder="1"/>
    <xf numFmtId="0" fontId="74" fillId="0" borderId="0" xfId="0" applyFont="1" applyAlignment="1">
      <alignment vertical="center"/>
    </xf>
    <xf numFmtId="0" fontId="0" fillId="0" borderId="1" xfId="0" applyBorder="1"/>
    <xf numFmtId="0" fontId="4" fillId="71" borderId="1" xfId="1" applyFont="1" applyFill="1" applyBorder="1" applyAlignment="1">
      <alignment horizontal="center" vertical="center" wrapText="1"/>
    </xf>
    <xf numFmtId="0" fontId="0" fillId="71" borderId="1" xfId="0" applyFill="1" applyBorder="1"/>
    <xf numFmtId="0" fontId="23" fillId="0" borderId="0" xfId="0" applyFont="1"/>
    <xf numFmtId="0" fontId="4" fillId="0" borderId="14" xfId="1" applyFont="1" applyBorder="1"/>
    <xf numFmtId="0" fontId="2" fillId="21" borderId="0" xfId="0" applyFont="1" applyFill="1" applyAlignment="1">
      <alignment horizontal="center"/>
    </xf>
    <xf numFmtId="0" fontId="2" fillId="22" borderId="0" xfId="0" applyFont="1" applyFill="1" applyAlignment="1">
      <alignment horizontal="center" vertical="center" wrapText="1"/>
    </xf>
    <xf numFmtId="0" fontId="3" fillId="0" borderId="14" xfId="1" applyBorder="1" applyAlignment="1">
      <alignment horizontal="center"/>
    </xf>
    <xf numFmtId="0" fontId="65" fillId="0" borderId="14" xfId="1" applyFont="1" applyBorder="1" applyAlignment="1">
      <alignment horizontal="center"/>
    </xf>
    <xf numFmtId="0" fontId="4" fillId="0" borderId="14" xfId="1" applyFont="1" applyBorder="1" applyAlignment="1">
      <alignment horizontal="center"/>
    </xf>
    <xf numFmtId="0" fontId="75" fillId="0" borderId="16" xfId="0" applyFont="1" applyBorder="1" applyAlignment="1">
      <alignment horizontal="center" vertical="center"/>
    </xf>
    <xf numFmtId="0" fontId="75" fillId="0" borderId="16" xfId="1" applyFont="1" applyBorder="1" applyAlignment="1">
      <alignment horizontal="center" vertical="center"/>
    </xf>
    <xf numFmtId="0" fontId="76" fillId="0" borderId="16" xfId="1" applyFont="1" applyBorder="1" applyAlignment="1">
      <alignment horizontal="center" vertical="center"/>
    </xf>
    <xf numFmtId="0" fontId="0" fillId="0" borderId="0" xfId="0" applyAlignment="1">
      <alignment horizontal="center"/>
    </xf>
    <xf numFmtId="0" fontId="3" fillId="72" borderId="14" xfId="1" applyFill="1" applyBorder="1" applyAlignment="1">
      <alignment horizontal="center"/>
    </xf>
    <xf numFmtId="0" fontId="78" fillId="0" borderId="0" xfId="0" applyFont="1"/>
    <xf numFmtId="0" fontId="72" fillId="0" borderId="0" xfId="0" applyFont="1"/>
    <xf numFmtId="0" fontId="77" fillId="0" borderId="0" xfId="0" applyFont="1"/>
    <xf numFmtId="0" fontId="54" fillId="0" borderId="0" xfId="0" applyFont="1"/>
    <xf numFmtId="0" fontId="79" fillId="0" borderId="0" xfId="0" applyFont="1"/>
    <xf numFmtId="0" fontId="81" fillId="71" borderId="1" xfId="0" applyFont="1" applyFill="1" applyBorder="1" applyAlignment="1">
      <alignment horizontal="center" vertical="center"/>
    </xf>
    <xf numFmtId="0" fontId="81" fillId="71" borderId="1" xfId="0" applyFont="1" applyFill="1" applyBorder="1" applyAlignment="1">
      <alignment horizontal="center"/>
    </xf>
    <xf numFmtId="0" fontId="81" fillId="71" borderId="1" xfId="0" applyFont="1" applyFill="1" applyBorder="1"/>
    <xf numFmtId="0" fontId="81" fillId="71" borderId="1" xfId="0" applyFont="1" applyFill="1" applyBorder="1" applyAlignment="1">
      <alignment horizontal="center" wrapText="1"/>
    </xf>
    <xf numFmtId="0" fontId="81" fillId="71" borderId="1" xfId="0" applyFont="1" applyFill="1" applyBorder="1" applyAlignment="1">
      <alignment wrapText="1"/>
    </xf>
    <xf numFmtId="0" fontId="81" fillId="65" borderId="1" xfId="0" applyFont="1" applyFill="1" applyBorder="1" applyAlignment="1">
      <alignment horizontal="center" vertical="center"/>
    </xf>
    <xf numFmtId="0" fontId="81" fillId="65" borderId="1" xfId="0" applyFont="1" applyFill="1" applyBorder="1" applyAlignment="1">
      <alignment horizontal="center" wrapText="1"/>
    </xf>
    <xf numFmtId="0" fontId="81" fillId="65" borderId="1" xfId="0" applyFont="1" applyFill="1" applyBorder="1"/>
    <xf numFmtId="0" fontId="72" fillId="72" borderId="0" xfId="0" applyFont="1" applyFill="1"/>
    <xf numFmtId="0" fontId="0" fillId="0" borderId="1" xfId="0" applyBorder="1" applyAlignment="1">
      <alignment vertical="center"/>
    </xf>
    <xf numFmtId="0" fontId="19" fillId="20" borderId="1" xfId="0" applyFont="1" applyFill="1" applyBorder="1" applyAlignment="1">
      <alignment horizontal="center" vertical="center" wrapText="1"/>
    </xf>
    <xf numFmtId="0" fontId="77" fillId="74" borderId="1" xfId="0" applyFont="1" applyFill="1" applyBorder="1" applyAlignment="1">
      <alignment vertical="center"/>
    </xf>
    <xf numFmtId="0" fontId="77" fillId="71" borderId="1" xfId="0" applyFont="1" applyFill="1" applyBorder="1" applyAlignment="1">
      <alignment horizontal="center" vertical="center" wrapText="1"/>
    </xf>
    <xf numFmtId="0" fontId="77" fillId="73" borderId="0" xfId="0" applyFont="1" applyFill="1" applyAlignment="1">
      <alignment horizontal="center" vertical="center" wrapText="1"/>
    </xf>
    <xf numFmtId="0" fontId="0" fillId="73" borderId="0" xfId="0" applyFill="1"/>
    <xf numFmtId="0" fontId="77" fillId="75" borderId="1" xfId="0" applyFont="1" applyFill="1" applyBorder="1" applyAlignment="1">
      <alignment horizontal="center" vertical="center" wrapText="1"/>
    </xf>
    <xf numFmtId="0" fontId="77" fillId="0" borderId="0" xfId="0" applyFont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77" fillId="0" borderId="0" xfId="0" applyFont="1" applyAlignment="1">
      <alignment horizontal="center" wrapText="1"/>
    </xf>
    <xf numFmtId="0" fontId="77" fillId="72" borderId="1" xfId="0" applyFont="1" applyFill="1" applyBorder="1" applyAlignment="1">
      <alignment horizontal="center" wrapText="1"/>
    </xf>
    <xf numFmtId="0" fontId="0" fillId="76" borderId="1" xfId="0" applyFill="1" applyBorder="1" applyAlignment="1">
      <alignment horizontal="center" vertical="center"/>
    </xf>
    <xf numFmtId="0" fontId="2" fillId="21" borderId="1" xfId="0" applyFont="1" applyFill="1" applyBorder="1" applyAlignment="1">
      <alignment horizontal="center"/>
    </xf>
    <xf numFmtId="0" fontId="82" fillId="0" borderId="0" xfId="0" applyFont="1"/>
    <xf numFmtId="0" fontId="81" fillId="65" borderId="1" xfId="0" applyFont="1" applyFill="1" applyBorder="1" applyAlignment="1">
      <alignment horizontal="center" vertical="center" wrapText="1"/>
    </xf>
    <xf numFmtId="0" fontId="0" fillId="78" borderId="1" xfId="0" applyFill="1" applyBorder="1" applyAlignment="1">
      <alignment horizontal="center" vertical="center"/>
    </xf>
    <xf numFmtId="0" fontId="0" fillId="71" borderId="1" xfId="0" applyFill="1" applyBorder="1" applyAlignment="1">
      <alignment horizontal="center" vertical="center"/>
    </xf>
    <xf numFmtId="0" fontId="0" fillId="79" borderId="1" xfId="0" applyFill="1" applyBorder="1" applyAlignment="1">
      <alignment horizontal="center" vertical="center"/>
    </xf>
    <xf numFmtId="0" fontId="19" fillId="79" borderId="1" xfId="0" applyFont="1" applyFill="1" applyBorder="1" applyAlignment="1">
      <alignment horizontal="center" vertical="top" wrapText="1"/>
    </xf>
    <xf numFmtId="0" fontId="0" fillId="0" borderId="0" xfId="0" quotePrefix="1"/>
    <xf numFmtId="16" fontId="0" fillId="0" borderId="1" xfId="0" applyNumberFormat="1" applyBorder="1" applyAlignment="1">
      <alignment horizontal="center" vertical="center"/>
    </xf>
    <xf numFmtId="0" fontId="0" fillId="77" borderId="1" xfId="0" applyFill="1" applyBorder="1"/>
    <xf numFmtId="0" fontId="0" fillId="77" borderId="1" xfId="0" applyFill="1" applyBorder="1" applyAlignment="1">
      <alignment vertical="center"/>
    </xf>
    <xf numFmtId="0" fontId="19" fillId="71" borderId="1" xfId="0" applyFont="1" applyFill="1" applyBorder="1" applyAlignment="1">
      <alignment horizontal="center" vertical="center" wrapText="1"/>
    </xf>
    <xf numFmtId="0" fontId="19" fillId="71" borderId="1" xfId="0" applyFont="1" applyFill="1" applyBorder="1" applyAlignment="1">
      <alignment horizontal="center" vertical="center"/>
    </xf>
    <xf numFmtId="0" fontId="0" fillId="65" borderId="1" xfId="0" applyFill="1" applyBorder="1"/>
    <xf numFmtId="0" fontId="83" fillId="56" borderId="17" xfId="1013" applyFont="1" applyFill="1" applyBorder="1" applyAlignment="1" applyProtection="1">
      <alignment vertical="top" wrapText="1"/>
      <protection locked="0"/>
    </xf>
    <xf numFmtId="0" fontId="83" fillId="56" borderId="17" xfId="1013" quotePrefix="1" applyFont="1" applyFill="1" applyBorder="1" applyAlignment="1" applyProtection="1">
      <alignment vertical="top" wrapText="1"/>
      <protection locked="0"/>
    </xf>
    <xf numFmtId="0" fontId="83" fillId="56" borderId="14" xfId="1013" applyFont="1" applyFill="1" applyBorder="1" applyAlignment="1" applyProtection="1">
      <alignment vertical="top" wrapText="1"/>
      <protection locked="0"/>
    </xf>
    <xf numFmtId="14" fontId="83" fillId="56" borderId="17" xfId="1013" applyNumberFormat="1" applyFont="1" applyFill="1" applyBorder="1" applyAlignment="1" applyProtection="1">
      <alignment vertical="top" wrapText="1"/>
      <protection locked="0"/>
    </xf>
    <xf numFmtId="0" fontId="83" fillId="56" borderId="17" xfId="1013" applyFont="1" applyFill="1" applyBorder="1" applyAlignment="1" applyProtection="1">
      <alignment vertical="top"/>
      <protection locked="0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66" xfId="0" applyBorder="1" applyAlignment="1">
      <alignment horizontal="center" vertical="center"/>
    </xf>
    <xf numFmtId="0" fontId="0" fillId="0" borderId="67" xfId="0" applyBorder="1" applyAlignment="1">
      <alignment horizontal="center" vertical="center"/>
    </xf>
    <xf numFmtId="0" fontId="0" fillId="0" borderId="57" xfId="0" applyBorder="1" applyAlignment="1">
      <alignment horizontal="center" vertical="center"/>
    </xf>
    <xf numFmtId="0" fontId="0" fillId="21" borderId="67" xfId="0" applyFill="1" applyBorder="1" applyAlignment="1">
      <alignment horizontal="center" vertical="center"/>
    </xf>
    <xf numFmtId="0" fontId="0" fillId="65" borderId="27" xfId="0" applyFill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0" fillId="74" borderId="6" xfId="0" applyFill="1" applyBorder="1" applyAlignment="1">
      <alignment horizontal="center" vertical="center"/>
    </xf>
    <xf numFmtId="0" fontId="0" fillId="74" borderId="1" xfId="0" applyFill="1" applyBorder="1" applyAlignment="1">
      <alignment horizontal="center" vertical="center"/>
    </xf>
    <xf numFmtId="0" fontId="0" fillId="21" borderId="1" xfId="0" applyFill="1" applyBorder="1" applyAlignment="1">
      <alignment horizontal="center" vertical="center"/>
    </xf>
    <xf numFmtId="0" fontId="0" fillId="71" borderId="7" xfId="0" applyFill="1" applyBorder="1" applyAlignment="1">
      <alignment horizontal="center" vertical="center"/>
    </xf>
    <xf numFmtId="0" fontId="0" fillId="71" borderId="11" xfId="0" applyFill="1" applyBorder="1" applyAlignment="1">
      <alignment horizontal="center" vertical="center"/>
    </xf>
    <xf numFmtId="0" fontId="0" fillId="65" borderId="65" xfId="0" applyFill="1" applyBorder="1" applyAlignment="1">
      <alignment horizontal="center" vertical="center"/>
    </xf>
    <xf numFmtId="0" fontId="0" fillId="0" borderId="65" xfId="0" applyBorder="1" applyAlignment="1">
      <alignment horizontal="center" vertical="center"/>
    </xf>
    <xf numFmtId="0" fontId="0" fillId="71" borderId="57" xfId="0" applyFill="1" applyBorder="1" applyAlignment="1">
      <alignment horizontal="center" vertical="center"/>
    </xf>
    <xf numFmtId="0" fontId="62" fillId="0" borderId="0" xfId="0" applyFont="1"/>
    <xf numFmtId="0" fontId="0" fillId="21" borderId="1" xfId="0" applyFill="1" applyBorder="1"/>
    <xf numFmtId="0" fontId="0" fillId="74" borderId="1" xfId="0" applyFill="1" applyBorder="1"/>
    <xf numFmtId="0" fontId="2" fillId="0" borderId="1" xfId="0" applyFont="1" applyBorder="1"/>
    <xf numFmtId="14" fontId="0" fillId="0" borderId="0" xfId="0" applyNumberFormat="1"/>
    <xf numFmtId="0" fontId="84" fillId="0" borderId="0" xfId="0" applyFont="1"/>
    <xf numFmtId="0" fontId="81" fillId="65" borderId="1" xfId="0" applyFont="1" applyFill="1" applyBorder="1" applyAlignment="1">
      <alignment vertical="center" wrapText="1"/>
    </xf>
    <xf numFmtId="0" fontId="81" fillId="71" borderId="1" xfId="0" applyFont="1" applyFill="1" applyBorder="1" applyAlignment="1">
      <alignment horizontal="center" vertical="center" wrapText="1"/>
    </xf>
    <xf numFmtId="0" fontId="81" fillId="71" borderId="1" xfId="0" applyFont="1" applyFill="1" applyBorder="1" applyAlignment="1">
      <alignment vertical="center" wrapText="1"/>
    </xf>
    <xf numFmtId="0" fontId="81" fillId="65" borderId="1" xfId="0" applyFont="1" applyFill="1" applyBorder="1" applyAlignment="1">
      <alignment horizontal="right" vertical="center"/>
    </xf>
    <xf numFmtId="0" fontId="3" fillId="0" borderId="1" xfId="1" applyBorder="1"/>
    <xf numFmtId="0" fontId="87" fillId="56" borderId="17" xfId="1013" applyFont="1" applyFill="1" applyBorder="1" applyAlignment="1" applyProtection="1">
      <alignment vertical="top" wrapText="1"/>
      <protection locked="0"/>
    </xf>
    <xf numFmtId="0" fontId="88" fillId="67" borderId="0" xfId="0" applyFont="1" applyFill="1"/>
    <xf numFmtId="0" fontId="85" fillId="68" borderId="0" xfId="0" applyFont="1" applyFill="1"/>
    <xf numFmtId="0" fontId="19" fillId="0" borderId="1" xfId="0" applyFont="1" applyBorder="1"/>
    <xf numFmtId="0" fontId="19" fillId="0" borderId="1" xfId="0" applyFont="1" applyBorder="1" applyAlignment="1">
      <alignment horizontal="center" vertical="top" wrapText="1"/>
    </xf>
    <xf numFmtId="0" fontId="0" fillId="80" borderId="1" xfId="0" applyFill="1" applyBorder="1" applyAlignment="1">
      <alignment horizontal="center" vertical="center"/>
    </xf>
    <xf numFmtId="0" fontId="3" fillId="79" borderId="1" xfId="1" applyFill="1" applyBorder="1"/>
    <xf numFmtId="0" fontId="72" fillId="21" borderId="1" xfId="0" applyFont="1" applyFill="1" applyBorder="1" applyAlignment="1">
      <alignment horizontal="center" vertical="center" wrapText="1"/>
    </xf>
    <xf numFmtId="0" fontId="0" fillId="0" borderId="0" xfId="0" applyAlignment="1">
      <alignment vertical="center"/>
    </xf>
    <xf numFmtId="0" fontId="0" fillId="76" borderId="1" xfId="0" applyFill="1" applyBorder="1"/>
    <xf numFmtId="0" fontId="0" fillId="71" borderId="28" xfId="0" applyFill="1" applyBorder="1"/>
    <xf numFmtId="0" fontId="0" fillId="71" borderId="29" xfId="0" applyFill="1" applyBorder="1"/>
    <xf numFmtId="0" fontId="0" fillId="66" borderId="1" xfId="0" applyFill="1" applyBorder="1" applyAlignment="1">
      <alignment horizontal="center"/>
    </xf>
    <xf numFmtId="0" fontId="0" fillId="82" borderId="1" xfId="0" applyFill="1" applyBorder="1" applyAlignment="1">
      <alignment horizontal="center"/>
    </xf>
    <xf numFmtId="0" fontId="0" fillId="83" borderId="1" xfId="0" applyFill="1" applyBorder="1" applyAlignment="1">
      <alignment horizontal="center"/>
    </xf>
    <xf numFmtId="0" fontId="0" fillId="84" borderId="1" xfId="0" applyFill="1" applyBorder="1" applyAlignment="1">
      <alignment horizontal="center"/>
    </xf>
    <xf numFmtId="0" fontId="0" fillId="0" borderId="28" xfId="0" applyBorder="1" applyAlignment="1">
      <alignment horizontal="center"/>
    </xf>
    <xf numFmtId="0" fontId="0" fillId="81" borderId="1" xfId="0" applyFill="1" applyBorder="1" applyAlignment="1">
      <alignment horizontal="center"/>
    </xf>
    <xf numFmtId="0" fontId="0" fillId="0" borderId="29" xfId="0" applyBorder="1" applyAlignment="1">
      <alignment horizontal="center"/>
    </xf>
    <xf numFmtId="0" fontId="0" fillId="76" borderId="28" xfId="0" applyFill="1" applyBorder="1" applyAlignment="1">
      <alignment horizontal="center" vertical="center"/>
    </xf>
    <xf numFmtId="0" fontId="0" fillId="76" borderId="64" xfId="0" applyFill="1" applyBorder="1" applyAlignment="1">
      <alignment horizontal="center" vertical="center"/>
    </xf>
    <xf numFmtId="0" fontId="0" fillId="76" borderId="29" xfId="0" applyFill="1" applyBorder="1" applyAlignment="1">
      <alignment horizontal="center" vertical="center"/>
    </xf>
    <xf numFmtId="0" fontId="0" fillId="0" borderId="28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76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77" fillId="75" borderId="1" xfId="0" applyFont="1" applyFill="1" applyBorder="1" applyAlignment="1">
      <alignment horizontal="center" vertical="center" wrapText="1"/>
    </xf>
    <xf numFmtId="0" fontId="0" fillId="0" borderId="64" xfId="0" applyBorder="1" applyAlignment="1">
      <alignment horizontal="center" vertical="center"/>
    </xf>
    <xf numFmtId="0" fontId="0" fillId="73" borderId="1" xfId="0" applyFill="1" applyBorder="1" applyAlignment="1">
      <alignment horizontal="center" vertical="center"/>
    </xf>
    <xf numFmtId="0" fontId="77" fillId="70" borderId="1" xfId="0" applyFont="1" applyFill="1" applyBorder="1" applyAlignment="1">
      <alignment horizontal="center" vertical="center" wrapText="1"/>
    </xf>
    <xf numFmtId="0" fontId="0" fillId="0" borderId="33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2" fillId="55" borderId="33" xfId="0" applyFont="1" applyFill="1" applyBorder="1" applyAlignment="1">
      <alignment horizontal="center" vertical="center"/>
    </xf>
    <xf numFmtId="0" fontId="2" fillId="55" borderId="9" xfId="0" applyFont="1" applyFill="1" applyBorder="1" applyAlignment="1">
      <alignment horizontal="center" vertical="center"/>
    </xf>
    <xf numFmtId="0" fontId="2" fillId="55" borderId="27" xfId="0" applyFont="1" applyFill="1" applyBorder="1" applyAlignment="1">
      <alignment horizontal="center" vertical="center"/>
    </xf>
    <xf numFmtId="0" fontId="0" fillId="0" borderId="33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27" xfId="0" applyBorder="1" applyAlignment="1">
      <alignment horizontal="center"/>
    </xf>
    <xf numFmtId="0" fontId="2" fillId="21" borderId="33" xfId="0" applyFont="1" applyFill="1" applyBorder="1" applyAlignment="1">
      <alignment horizontal="center"/>
    </xf>
    <xf numFmtId="0" fontId="2" fillId="21" borderId="9" xfId="0" applyFont="1" applyFill="1" applyBorder="1" applyAlignment="1">
      <alignment horizontal="center"/>
    </xf>
    <xf numFmtId="0" fontId="2" fillId="21" borderId="27" xfId="0" applyFont="1" applyFill="1" applyBorder="1" applyAlignment="1">
      <alignment horizontal="center"/>
    </xf>
    <xf numFmtId="0" fontId="2" fillId="21" borderId="1" xfId="0" applyFont="1" applyFill="1" applyBorder="1" applyAlignment="1">
      <alignment horizontal="center"/>
    </xf>
    <xf numFmtId="0" fontId="2" fillId="22" borderId="1" xfId="0" applyFont="1" applyFill="1" applyBorder="1" applyAlignment="1">
      <alignment horizontal="center" vertical="center" wrapText="1"/>
    </xf>
    <xf numFmtId="0" fontId="2" fillId="23" borderId="1" xfId="0" applyFont="1" applyFill="1" applyBorder="1" applyAlignment="1">
      <alignment horizontal="center"/>
    </xf>
    <xf numFmtId="0" fontId="2" fillId="21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76" borderId="68" xfId="0" applyFill="1" applyBorder="1" applyAlignment="1">
      <alignment horizontal="center" vertical="center"/>
    </xf>
    <xf numFmtId="0" fontId="0" fillId="76" borderId="69" xfId="0" applyFill="1" applyBorder="1" applyAlignment="1">
      <alignment horizontal="center" vertical="center"/>
    </xf>
    <xf numFmtId="0" fontId="0" fillId="76" borderId="16" xfId="0" applyFill="1" applyBorder="1" applyAlignment="1">
      <alignment horizontal="center" vertical="center"/>
    </xf>
    <xf numFmtId="0" fontId="54" fillId="0" borderId="1" xfId="0" applyFont="1" applyBorder="1" applyAlignment="1">
      <alignment horizontal="center"/>
    </xf>
    <xf numFmtId="0" fontId="0" fillId="77" borderId="1" xfId="0" applyFill="1" applyBorder="1" applyAlignment="1">
      <alignment horizontal="center" vertical="center"/>
    </xf>
    <xf numFmtId="0" fontId="21" fillId="0" borderId="33" xfId="0" applyFont="1" applyBorder="1" applyAlignment="1">
      <alignment horizontal="center"/>
    </xf>
    <xf numFmtId="0" fontId="21" fillId="0" borderId="27" xfId="0" applyFont="1" applyBorder="1" applyAlignment="1">
      <alignment horizontal="center"/>
    </xf>
    <xf numFmtId="0" fontId="4" fillId="0" borderId="40" xfId="0" applyFont="1" applyBorder="1" applyAlignment="1">
      <alignment horizontal="center"/>
    </xf>
    <xf numFmtId="0" fontId="4" fillId="0" borderId="42" xfId="0" applyFont="1" applyBorder="1" applyAlignment="1">
      <alignment horizontal="center"/>
    </xf>
    <xf numFmtId="0" fontId="21" fillId="13" borderId="47" xfId="0" applyFont="1" applyFill="1" applyBorder="1" applyAlignment="1">
      <alignment horizontal="center" vertical="center"/>
    </xf>
    <xf numFmtId="0" fontId="21" fillId="13" borderId="51" xfId="0" applyFont="1" applyFill="1" applyBorder="1" applyAlignment="1">
      <alignment horizontal="center" vertical="center"/>
    </xf>
    <xf numFmtId="0" fontId="21" fillId="11" borderId="47" xfId="0" applyFont="1" applyFill="1" applyBorder="1" applyAlignment="1">
      <alignment horizontal="center" vertical="center"/>
    </xf>
    <xf numFmtId="0" fontId="21" fillId="11" borderId="51" xfId="0" applyFont="1" applyFill="1" applyBorder="1" applyAlignment="1">
      <alignment horizontal="center" vertical="center"/>
    </xf>
    <xf numFmtId="0" fontId="21" fillId="11" borderId="60" xfId="0" applyFont="1" applyFill="1" applyBorder="1" applyAlignment="1">
      <alignment horizontal="center" vertical="center"/>
    </xf>
    <xf numFmtId="0" fontId="4" fillId="0" borderId="39" xfId="0" applyFont="1" applyBorder="1" applyAlignment="1">
      <alignment horizontal="center"/>
    </xf>
    <xf numFmtId="0" fontId="4" fillId="0" borderId="43" xfId="0" applyFont="1" applyBorder="1" applyAlignment="1">
      <alignment horizontal="center"/>
    </xf>
    <xf numFmtId="0" fontId="4" fillId="0" borderId="41" xfId="0" applyFont="1" applyBorder="1" applyAlignment="1">
      <alignment horizontal="center"/>
    </xf>
  </cellXfs>
  <cellStyles count="2205">
    <cellStyle name="??&amp;_x0012_?&amp;_x000b_?_x0008_*_x0007_?_x0007__x0001__x0001_" xfId="2132" xr:uid="{00000000-0005-0000-0000-000000000000}"/>
    <cellStyle name="20% - 輔色1 2" xfId="2133" xr:uid="{00000000-0005-0000-0000-000001000000}"/>
    <cellStyle name="20% - 輔色2 2" xfId="2134" xr:uid="{00000000-0005-0000-0000-000002000000}"/>
    <cellStyle name="20% - 輔色3 2" xfId="2135" xr:uid="{00000000-0005-0000-0000-000003000000}"/>
    <cellStyle name="20% - 輔色4 2" xfId="2136" xr:uid="{00000000-0005-0000-0000-000004000000}"/>
    <cellStyle name="20% - 輔色5 2" xfId="2137" xr:uid="{00000000-0005-0000-0000-000005000000}"/>
    <cellStyle name="20% - 輔色6 2" xfId="2138" xr:uid="{00000000-0005-0000-0000-000006000000}"/>
    <cellStyle name="40% - 輔色1 2" xfId="2139" xr:uid="{00000000-0005-0000-0000-000007000000}"/>
    <cellStyle name="40% - 輔色2 2" xfId="2140" xr:uid="{00000000-0005-0000-0000-000008000000}"/>
    <cellStyle name="40% - 輔色3 2" xfId="2141" xr:uid="{00000000-0005-0000-0000-000009000000}"/>
    <cellStyle name="40% - 輔色4 2" xfId="2142" xr:uid="{00000000-0005-0000-0000-00000A000000}"/>
    <cellStyle name="40% - 輔色5 2" xfId="2143" xr:uid="{00000000-0005-0000-0000-00000B000000}"/>
    <cellStyle name="40% - 輔色6 2" xfId="2144" xr:uid="{00000000-0005-0000-0000-00000C000000}"/>
    <cellStyle name="60% - 輔色1 2" xfId="2145" xr:uid="{00000000-0005-0000-0000-00000D000000}"/>
    <cellStyle name="60% - 輔色2 2" xfId="2146" xr:uid="{00000000-0005-0000-0000-00000E000000}"/>
    <cellStyle name="60% - 輔色3 2" xfId="2147" xr:uid="{00000000-0005-0000-0000-00000F000000}"/>
    <cellStyle name="60% - 輔色4 2" xfId="2148" xr:uid="{00000000-0005-0000-0000-000010000000}"/>
    <cellStyle name="60% - 輔色5 2" xfId="2149" xr:uid="{00000000-0005-0000-0000-000011000000}"/>
    <cellStyle name="60% - 輔色6 2" xfId="2150" xr:uid="{00000000-0005-0000-0000-000012000000}"/>
    <cellStyle name="ab" xfId="2" xr:uid="{00000000-0005-0000-0000-000013000000}"/>
    <cellStyle name="abl" xfId="3" xr:uid="{00000000-0005-0000-0000-000014000000}"/>
    <cellStyle name="bb" xfId="4" xr:uid="{00000000-0005-0000-0000-000015000000}"/>
    <cellStyle name="bl" xfId="5" xr:uid="{00000000-0005-0000-0000-000016000000}"/>
    <cellStyle name="bl 2" xfId="6" xr:uid="{00000000-0005-0000-0000-000017000000}"/>
    <cellStyle name="bl 3" xfId="7" xr:uid="{00000000-0005-0000-0000-000018000000}"/>
    <cellStyle name="bl 4" xfId="8" xr:uid="{00000000-0005-0000-0000-000019000000}"/>
    <cellStyle name="bl 5" xfId="9" xr:uid="{00000000-0005-0000-0000-00001A000000}"/>
    <cellStyle name="bl 6" xfId="10" xr:uid="{00000000-0005-0000-0000-00001B000000}"/>
    <cellStyle name="bottomtable" xfId="11" xr:uid="{00000000-0005-0000-0000-00001C000000}"/>
    <cellStyle name="bottomtable 2" xfId="12" xr:uid="{00000000-0005-0000-0000-00001D000000}"/>
    <cellStyle name="bottomtable 3" xfId="13" xr:uid="{00000000-0005-0000-0000-00001E000000}"/>
    <cellStyle name="bottomtable 4" xfId="14" xr:uid="{00000000-0005-0000-0000-00001F000000}"/>
    <cellStyle name="bottomtable 5" xfId="15" xr:uid="{00000000-0005-0000-0000-000020000000}"/>
    <cellStyle name="bottomtable 6" xfId="16" xr:uid="{00000000-0005-0000-0000-000021000000}"/>
    <cellStyle name="brtable" xfId="17" xr:uid="{00000000-0005-0000-0000-000022000000}"/>
    <cellStyle name="Currency 2" xfId="2151" xr:uid="{00000000-0005-0000-0000-000023000000}"/>
    <cellStyle name="Currency 3" xfId="2152" xr:uid="{00000000-0005-0000-0000-000024000000}"/>
    <cellStyle name="Currency 3 2" xfId="2153" xr:uid="{00000000-0005-0000-0000-000025000000}"/>
    <cellStyle name="Currency 4" xfId="2154" xr:uid="{00000000-0005-0000-0000-000026000000}"/>
    <cellStyle name="Grey" xfId="2155" xr:uid="{00000000-0005-0000-0000-000027000000}"/>
    <cellStyle name="Header1" xfId="18" xr:uid="{00000000-0005-0000-0000-000028000000}"/>
    <cellStyle name="Header2" xfId="19" xr:uid="{00000000-0005-0000-0000-000029000000}"/>
    <cellStyle name="Hyperlink 2" xfId="20" xr:uid="{00000000-0005-0000-0000-00002A000000}"/>
    <cellStyle name="Hyperlink 3" xfId="2204" xr:uid="{00000000-0005-0000-0000-00002B000000}"/>
    <cellStyle name="Input [yellow]" xfId="2156" xr:uid="{00000000-0005-0000-0000-00002C000000}"/>
    <cellStyle name="l" xfId="21" xr:uid="{00000000-0005-0000-0000-00002D000000}"/>
    <cellStyle name="Milliers [0]_!!!GO" xfId="22" xr:uid="{00000000-0005-0000-0000-00002E000000}"/>
    <cellStyle name="Milliers_!!!GO" xfId="23" xr:uid="{00000000-0005-0000-0000-00002F000000}"/>
    <cellStyle name="Monétaire [0]_!!!GO" xfId="24" xr:uid="{00000000-0005-0000-0000-000030000000}"/>
    <cellStyle name="Monétaire_!!!GO" xfId="25" xr:uid="{00000000-0005-0000-0000-000031000000}"/>
    <cellStyle name="new" xfId="26" xr:uid="{00000000-0005-0000-0000-000032000000}"/>
    <cellStyle name="new2" xfId="27" xr:uid="{00000000-0005-0000-0000-000033000000}"/>
    <cellStyle name="new2 2" xfId="28" xr:uid="{00000000-0005-0000-0000-000034000000}"/>
    <cellStyle name="new2 3" xfId="29" xr:uid="{00000000-0005-0000-0000-000035000000}"/>
    <cellStyle name="new2 4" xfId="30" xr:uid="{00000000-0005-0000-0000-000036000000}"/>
    <cellStyle name="new2 5" xfId="31" xr:uid="{00000000-0005-0000-0000-000037000000}"/>
    <cellStyle name="new2 6" xfId="32" xr:uid="{00000000-0005-0000-0000-000038000000}"/>
    <cellStyle name="no dec" xfId="33" xr:uid="{00000000-0005-0000-0000-000039000000}"/>
    <cellStyle name="no dec 2" xfId="34" xr:uid="{00000000-0005-0000-0000-00003A000000}"/>
    <cellStyle name="no dec 3" xfId="35" xr:uid="{00000000-0005-0000-0000-00003B000000}"/>
    <cellStyle name="Normal" xfId="0" builtinId="0"/>
    <cellStyle name="Normal - Style1" xfId="2157" xr:uid="{00000000-0005-0000-0000-00003D000000}"/>
    <cellStyle name="Normal 10" xfId="36" xr:uid="{00000000-0005-0000-0000-00003E000000}"/>
    <cellStyle name="Normal 10 2" xfId="37" xr:uid="{00000000-0005-0000-0000-00003F000000}"/>
    <cellStyle name="Normal 10 2 2" xfId="38" xr:uid="{00000000-0005-0000-0000-000040000000}"/>
    <cellStyle name="Normal 10 2 2 2" xfId="39" xr:uid="{00000000-0005-0000-0000-000041000000}"/>
    <cellStyle name="Normal 10 2 2 2 2" xfId="40" xr:uid="{00000000-0005-0000-0000-000042000000}"/>
    <cellStyle name="Normal 10 2 2 2 2 2" xfId="41" xr:uid="{00000000-0005-0000-0000-000043000000}"/>
    <cellStyle name="Normal 10 2 2 2 2 2 2" xfId="42" xr:uid="{00000000-0005-0000-0000-000044000000}"/>
    <cellStyle name="Normal 10 2 2 2 2 3" xfId="43" xr:uid="{00000000-0005-0000-0000-000045000000}"/>
    <cellStyle name="Normal 10 2 2 2 3" xfId="44" xr:uid="{00000000-0005-0000-0000-000046000000}"/>
    <cellStyle name="Normal 10 2 2 2 3 2" xfId="45" xr:uid="{00000000-0005-0000-0000-000047000000}"/>
    <cellStyle name="Normal 10 2 2 2 4" xfId="46" xr:uid="{00000000-0005-0000-0000-000048000000}"/>
    <cellStyle name="Normal 10 2 2 3" xfId="47" xr:uid="{00000000-0005-0000-0000-000049000000}"/>
    <cellStyle name="Normal 10 2 2 3 2" xfId="48" xr:uid="{00000000-0005-0000-0000-00004A000000}"/>
    <cellStyle name="Normal 10 2 2 3 2 2" xfId="49" xr:uid="{00000000-0005-0000-0000-00004B000000}"/>
    <cellStyle name="Normal 10 2 2 3 3" xfId="50" xr:uid="{00000000-0005-0000-0000-00004C000000}"/>
    <cellStyle name="Normal 10 2 2 4" xfId="51" xr:uid="{00000000-0005-0000-0000-00004D000000}"/>
    <cellStyle name="Normal 10 2 2 4 2" xfId="52" xr:uid="{00000000-0005-0000-0000-00004E000000}"/>
    <cellStyle name="Normal 10 2 2 5" xfId="53" xr:uid="{00000000-0005-0000-0000-00004F000000}"/>
    <cellStyle name="Normal 10 2 3" xfId="54" xr:uid="{00000000-0005-0000-0000-000050000000}"/>
    <cellStyle name="Normal 10 2 3 2" xfId="55" xr:uid="{00000000-0005-0000-0000-000051000000}"/>
    <cellStyle name="Normal 10 2 3 2 2" xfId="56" xr:uid="{00000000-0005-0000-0000-000052000000}"/>
    <cellStyle name="Normal 10 2 3 2 2 2" xfId="57" xr:uid="{00000000-0005-0000-0000-000053000000}"/>
    <cellStyle name="Normal 10 2 3 2 3" xfId="58" xr:uid="{00000000-0005-0000-0000-000054000000}"/>
    <cellStyle name="Normal 10 2 3 3" xfId="59" xr:uid="{00000000-0005-0000-0000-000055000000}"/>
    <cellStyle name="Normal 10 2 3 3 2" xfId="60" xr:uid="{00000000-0005-0000-0000-000056000000}"/>
    <cellStyle name="Normal 10 2 3 4" xfId="61" xr:uid="{00000000-0005-0000-0000-000057000000}"/>
    <cellStyle name="Normal 10 2 4" xfId="62" xr:uid="{00000000-0005-0000-0000-000058000000}"/>
    <cellStyle name="Normal 10 2 4 2" xfId="63" xr:uid="{00000000-0005-0000-0000-000059000000}"/>
    <cellStyle name="Normal 10 2 4 2 2" xfId="64" xr:uid="{00000000-0005-0000-0000-00005A000000}"/>
    <cellStyle name="Normal 10 2 4 3" xfId="65" xr:uid="{00000000-0005-0000-0000-00005B000000}"/>
    <cellStyle name="Normal 10 2 5" xfId="66" xr:uid="{00000000-0005-0000-0000-00005C000000}"/>
    <cellStyle name="Normal 10 2 5 2" xfId="67" xr:uid="{00000000-0005-0000-0000-00005D000000}"/>
    <cellStyle name="Normal 10 2 6" xfId="68" xr:uid="{00000000-0005-0000-0000-00005E000000}"/>
    <cellStyle name="Normal 10 3" xfId="69" xr:uid="{00000000-0005-0000-0000-00005F000000}"/>
    <cellStyle name="Normal 10 3 2" xfId="70" xr:uid="{00000000-0005-0000-0000-000060000000}"/>
    <cellStyle name="Normal 10 3 2 2" xfId="71" xr:uid="{00000000-0005-0000-0000-000061000000}"/>
    <cellStyle name="Normal 10 3 2 2 2" xfId="72" xr:uid="{00000000-0005-0000-0000-000062000000}"/>
    <cellStyle name="Normal 10 3 2 2 2 2" xfId="73" xr:uid="{00000000-0005-0000-0000-000063000000}"/>
    <cellStyle name="Normal 10 3 2 2 2 2 2" xfId="74" xr:uid="{00000000-0005-0000-0000-000064000000}"/>
    <cellStyle name="Normal 10 3 2 2 2 3" xfId="75" xr:uid="{00000000-0005-0000-0000-000065000000}"/>
    <cellStyle name="Normal 10 3 2 2 3" xfId="76" xr:uid="{00000000-0005-0000-0000-000066000000}"/>
    <cellStyle name="Normal 10 3 2 2 3 2" xfId="77" xr:uid="{00000000-0005-0000-0000-000067000000}"/>
    <cellStyle name="Normal 10 3 2 2 4" xfId="78" xr:uid="{00000000-0005-0000-0000-000068000000}"/>
    <cellStyle name="Normal 10 3 2 3" xfId="79" xr:uid="{00000000-0005-0000-0000-000069000000}"/>
    <cellStyle name="Normal 10 3 2 3 2" xfId="80" xr:uid="{00000000-0005-0000-0000-00006A000000}"/>
    <cellStyle name="Normal 10 3 2 3 2 2" xfId="81" xr:uid="{00000000-0005-0000-0000-00006B000000}"/>
    <cellStyle name="Normal 10 3 2 3 3" xfId="82" xr:uid="{00000000-0005-0000-0000-00006C000000}"/>
    <cellStyle name="Normal 10 3 2 4" xfId="83" xr:uid="{00000000-0005-0000-0000-00006D000000}"/>
    <cellStyle name="Normal 10 3 2 4 2" xfId="84" xr:uid="{00000000-0005-0000-0000-00006E000000}"/>
    <cellStyle name="Normal 10 3 2 5" xfId="85" xr:uid="{00000000-0005-0000-0000-00006F000000}"/>
    <cellStyle name="Normal 10 3 3" xfId="86" xr:uid="{00000000-0005-0000-0000-000070000000}"/>
    <cellStyle name="Normal 10 3 3 2" xfId="87" xr:uid="{00000000-0005-0000-0000-000071000000}"/>
    <cellStyle name="Normal 10 3 3 2 2" xfId="88" xr:uid="{00000000-0005-0000-0000-000072000000}"/>
    <cellStyle name="Normal 10 3 3 2 2 2" xfId="89" xr:uid="{00000000-0005-0000-0000-000073000000}"/>
    <cellStyle name="Normal 10 3 3 2 3" xfId="90" xr:uid="{00000000-0005-0000-0000-000074000000}"/>
    <cellStyle name="Normal 10 3 3 3" xfId="91" xr:uid="{00000000-0005-0000-0000-000075000000}"/>
    <cellStyle name="Normal 10 3 3 3 2" xfId="92" xr:uid="{00000000-0005-0000-0000-000076000000}"/>
    <cellStyle name="Normal 10 3 3 4" xfId="93" xr:uid="{00000000-0005-0000-0000-000077000000}"/>
    <cellStyle name="Normal 10 3 4" xfId="94" xr:uid="{00000000-0005-0000-0000-000078000000}"/>
    <cellStyle name="Normal 10 3 4 2" xfId="95" xr:uid="{00000000-0005-0000-0000-000079000000}"/>
    <cellStyle name="Normal 10 3 4 2 2" xfId="96" xr:uid="{00000000-0005-0000-0000-00007A000000}"/>
    <cellStyle name="Normal 10 3 4 3" xfId="97" xr:uid="{00000000-0005-0000-0000-00007B000000}"/>
    <cellStyle name="Normal 10 3 5" xfId="98" xr:uid="{00000000-0005-0000-0000-00007C000000}"/>
    <cellStyle name="Normal 10 3 5 2" xfId="99" xr:uid="{00000000-0005-0000-0000-00007D000000}"/>
    <cellStyle name="Normal 10 3 6" xfId="100" xr:uid="{00000000-0005-0000-0000-00007E000000}"/>
    <cellStyle name="Normal 10 4" xfId="101" xr:uid="{00000000-0005-0000-0000-00007F000000}"/>
    <cellStyle name="Normal 10 4 2" xfId="102" xr:uid="{00000000-0005-0000-0000-000080000000}"/>
    <cellStyle name="Normal 10 4 2 2" xfId="103" xr:uid="{00000000-0005-0000-0000-000081000000}"/>
    <cellStyle name="Normal 10 4 2 2 2" xfId="104" xr:uid="{00000000-0005-0000-0000-000082000000}"/>
    <cellStyle name="Normal 10 4 2 2 2 2" xfId="105" xr:uid="{00000000-0005-0000-0000-000083000000}"/>
    <cellStyle name="Normal 10 4 2 2 3" xfId="106" xr:uid="{00000000-0005-0000-0000-000084000000}"/>
    <cellStyle name="Normal 10 4 2 3" xfId="107" xr:uid="{00000000-0005-0000-0000-000085000000}"/>
    <cellStyle name="Normal 10 4 2 3 2" xfId="108" xr:uid="{00000000-0005-0000-0000-000086000000}"/>
    <cellStyle name="Normal 10 4 2 4" xfId="109" xr:uid="{00000000-0005-0000-0000-000087000000}"/>
    <cellStyle name="Normal 10 4 3" xfId="110" xr:uid="{00000000-0005-0000-0000-000088000000}"/>
    <cellStyle name="Normal 10 4 3 2" xfId="111" xr:uid="{00000000-0005-0000-0000-000089000000}"/>
    <cellStyle name="Normal 10 4 3 2 2" xfId="112" xr:uid="{00000000-0005-0000-0000-00008A000000}"/>
    <cellStyle name="Normal 10 4 3 3" xfId="113" xr:uid="{00000000-0005-0000-0000-00008B000000}"/>
    <cellStyle name="Normal 10 4 4" xfId="114" xr:uid="{00000000-0005-0000-0000-00008C000000}"/>
    <cellStyle name="Normal 10 4 4 2" xfId="115" xr:uid="{00000000-0005-0000-0000-00008D000000}"/>
    <cellStyle name="Normal 10 4 5" xfId="116" xr:uid="{00000000-0005-0000-0000-00008E000000}"/>
    <cellStyle name="Normal 10 5" xfId="117" xr:uid="{00000000-0005-0000-0000-00008F000000}"/>
    <cellStyle name="Normal 10 5 2" xfId="118" xr:uid="{00000000-0005-0000-0000-000090000000}"/>
    <cellStyle name="Normal 10 5 2 2" xfId="119" xr:uid="{00000000-0005-0000-0000-000091000000}"/>
    <cellStyle name="Normal 10 5 2 2 2" xfId="120" xr:uid="{00000000-0005-0000-0000-000092000000}"/>
    <cellStyle name="Normal 10 5 2 3" xfId="121" xr:uid="{00000000-0005-0000-0000-000093000000}"/>
    <cellStyle name="Normal 10 5 3" xfId="122" xr:uid="{00000000-0005-0000-0000-000094000000}"/>
    <cellStyle name="Normal 10 5 3 2" xfId="123" xr:uid="{00000000-0005-0000-0000-000095000000}"/>
    <cellStyle name="Normal 10 5 4" xfId="124" xr:uid="{00000000-0005-0000-0000-000096000000}"/>
    <cellStyle name="Normal 10 6" xfId="125" xr:uid="{00000000-0005-0000-0000-000097000000}"/>
    <cellStyle name="Normal 10 6 2" xfId="126" xr:uid="{00000000-0005-0000-0000-000098000000}"/>
    <cellStyle name="Normal 10 6 2 2" xfId="127" xr:uid="{00000000-0005-0000-0000-000099000000}"/>
    <cellStyle name="Normal 10 6 3" xfId="128" xr:uid="{00000000-0005-0000-0000-00009A000000}"/>
    <cellStyle name="Normal 10 7" xfId="129" xr:uid="{00000000-0005-0000-0000-00009B000000}"/>
    <cellStyle name="Normal 10 7 2" xfId="130" xr:uid="{00000000-0005-0000-0000-00009C000000}"/>
    <cellStyle name="Normal 10 8" xfId="131" xr:uid="{00000000-0005-0000-0000-00009D000000}"/>
    <cellStyle name="Normal 100" xfId="132" xr:uid="{00000000-0005-0000-0000-00009E000000}"/>
    <cellStyle name="Normal 100 2" xfId="133" xr:uid="{00000000-0005-0000-0000-00009F000000}"/>
    <cellStyle name="Normal 100 2 2" xfId="134" xr:uid="{00000000-0005-0000-0000-0000A0000000}"/>
    <cellStyle name="Normal 100 3" xfId="135" xr:uid="{00000000-0005-0000-0000-0000A1000000}"/>
    <cellStyle name="Normal 101" xfId="136" xr:uid="{00000000-0005-0000-0000-0000A2000000}"/>
    <cellStyle name="Normal 101 2" xfId="137" xr:uid="{00000000-0005-0000-0000-0000A3000000}"/>
    <cellStyle name="Normal 101 2 2" xfId="138" xr:uid="{00000000-0005-0000-0000-0000A4000000}"/>
    <cellStyle name="Normal 101 3" xfId="139" xr:uid="{00000000-0005-0000-0000-0000A5000000}"/>
    <cellStyle name="Normal 102" xfId="140" xr:uid="{00000000-0005-0000-0000-0000A6000000}"/>
    <cellStyle name="Normal 102 2" xfId="141" xr:uid="{00000000-0005-0000-0000-0000A7000000}"/>
    <cellStyle name="Normal 102 2 2" xfId="142" xr:uid="{00000000-0005-0000-0000-0000A8000000}"/>
    <cellStyle name="Normal 102 3" xfId="143" xr:uid="{00000000-0005-0000-0000-0000A9000000}"/>
    <cellStyle name="Normal 103" xfId="144" xr:uid="{00000000-0005-0000-0000-0000AA000000}"/>
    <cellStyle name="Normal 103 2" xfId="145" xr:uid="{00000000-0005-0000-0000-0000AB000000}"/>
    <cellStyle name="Normal 103 2 2" xfId="146" xr:uid="{00000000-0005-0000-0000-0000AC000000}"/>
    <cellStyle name="Normal 103 3" xfId="147" xr:uid="{00000000-0005-0000-0000-0000AD000000}"/>
    <cellStyle name="Normal 104" xfId="148" xr:uid="{00000000-0005-0000-0000-0000AE000000}"/>
    <cellStyle name="Normal 104 2" xfId="149" xr:uid="{00000000-0005-0000-0000-0000AF000000}"/>
    <cellStyle name="Normal 104 2 2" xfId="150" xr:uid="{00000000-0005-0000-0000-0000B0000000}"/>
    <cellStyle name="Normal 104 3" xfId="151" xr:uid="{00000000-0005-0000-0000-0000B1000000}"/>
    <cellStyle name="Normal 105" xfId="152" xr:uid="{00000000-0005-0000-0000-0000B2000000}"/>
    <cellStyle name="Normal 105 2" xfId="153" xr:uid="{00000000-0005-0000-0000-0000B3000000}"/>
    <cellStyle name="Normal 105 2 2" xfId="154" xr:uid="{00000000-0005-0000-0000-0000B4000000}"/>
    <cellStyle name="Normal 105 3" xfId="155" xr:uid="{00000000-0005-0000-0000-0000B5000000}"/>
    <cellStyle name="Normal 106" xfId="156" xr:uid="{00000000-0005-0000-0000-0000B6000000}"/>
    <cellStyle name="Normal 106 2" xfId="157" xr:uid="{00000000-0005-0000-0000-0000B7000000}"/>
    <cellStyle name="Normal 106 2 2" xfId="158" xr:uid="{00000000-0005-0000-0000-0000B8000000}"/>
    <cellStyle name="Normal 106 3" xfId="159" xr:uid="{00000000-0005-0000-0000-0000B9000000}"/>
    <cellStyle name="Normal 107" xfId="160" xr:uid="{00000000-0005-0000-0000-0000BA000000}"/>
    <cellStyle name="Normal 107 2" xfId="161" xr:uid="{00000000-0005-0000-0000-0000BB000000}"/>
    <cellStyle name="Normal 107 2 2" xfId="162" xr:uid="{00000000-0005-0000-0000-0000BC000000}"/>
    <cellStyle name="Normal 107 3" xfId="163" xr:uid="{00000000-0005-0000-0000-0000BD000000}"/>
    <cellStyle name="Normal 108" xfId="164" xr:uid="{00000000-0005-0000-0000-0000BE000000}"/>
    <cellStyle name="Normal 108 2" xfId="165" xr:uid="{00000000-0005-0000-0000-0000BF000000}"/>
    <cellStyle name="Normal 108 2 2" xfId="166" xr:uid="{00000000-0005-0000-0000-0000C0000000}"/>
    <cellStyle name="Normal 108 3" xfId="167" xr:uid="{00000000-0005-0000-0000-0000C1000000}"/>
    <cellStyle name="Normal 109" xfId="168" xr:uid="{00000000-0005-0000-0000-0000C2000000}"/>
    <cellStyle name="Normal 109 2" xfId="169" xr:uid="{00000000-0005-0000-0000-0000C3000000}"/>
    <cellStyle name="Normal 109 2 2" xfId="170" xr:uid="{00000000-0005-0000-0000-0000C4000000}"/>
    <cellStyle name="Normal 109 3" xfId="171" xr:uid="{00000000-0005-0000-0000-0000C5000000}"/>
    <cellStyle name="Normal 11" xfId="172" xr:uid="{00000000-0005-0000-0000-0000C6000000}"/>
    <cellStyle name="Normal 11 2" xfId="173" xr:uid="{00000000-0005-0000-0000-0000C7000000}"/>
    <cellStyle name="Normal 11 2 2" xfId="174" xr:uid="{00000000-0005-0000-0000-0000C8000000}"/>
    <cellStyle name="Normal 11 2 2 2" xfId="175" xr:uid="{00000000-0005-0000-0000-0000C9000000}"/>
    <cellStyle name="Normal 11 2 2 2 2" xfId="176" xr:uid="{00000000-0005-0000-0000-0000CA000000}"/>
    <cellStyle name="Normal 11 2 2 2 2 2" xfId="177" xr:uid="{00000000-0005-0000-0000-0000CB000000}"/>
    <cellStyle name="Normal 11 2 2 2 3" xfId="178" xr:uid="{00000000-0005-0000-0000-0000CC000000}"/>
    <cellStyle name="Normal 11 2 2 3" xfId="179" xr:uid="{00000000-0005-0000-0000-0000CD000000}"/>
    <cellStyle name="Normal 11 2 2 3 2" xfId="180" xr:uid="{00000000-0005-0000-0000-0000CE000000}"/>
    <cellStyle name="Normal 11 2 2 4" xfId="181" xr:uid="{00000000-0005-0000-0000-0000CF000000}"/>
    <cellStyle name="Normal 11 2 3" xfId="182" xr:uid="{00000000-0005-0000-0000-0000D0000000}"/>
    <cellStyle name="Normal 11 2 3 2" xfId="183" xr:uid="{00000000-0005-0000-0000-0000D1000000}"/>
    <cellStyle name="Normal 11 2 3 2 2" xfId="184" xr:uid="{00000000-0005-0000-0000-0000D2000000}"/>
    <cellStyle name="Normal 11 2 3 3" xfId="185" xr:uid="{00000000-0005-0000-0000-0000D3000000}"/>
    <cellStyle name="Normal 11 2 4" xfId="186" xr:uid="{00000000-0005-0000-0000-0000D4000000}"/>
    <cellStyle name="Normal 11 2 4 2" xfId="187" xr:uid="{00000000-0005-0000-0000-0000D5000000}"/>
    <cellStyle name="Normal 11 2 5" xfId="188" xr:uid="{00000000-0005-0000-0000-0000D6000000}"/>
    <cellStyle name="Normal 11 3" xfId="189" xr:uid="{00000000-0005-0000-0000-0000D7000000}"/>
    <cellStyle name="Normal 11 3 2" xfId="190" xr:uid="{00000000-0005-0000-0000-0000D8000000}"/>
    <cellStyle name="Normal 11 3 2 2" xfId="191" xr:uid="{00000000-0005-0000-0000-0000D9000000}"/>
    <cellStyle name="Normal 11 3 2 2 2" xfId="192" xr:uid="{00000000-0005-0000-0000-0000DA000000}"/>
    <cellStyle name="Normal 11 3 2 3" xfId="193" xr:uid="{00000000-0005-0000-0000-0000DB000000}"/>
    <cellStyle name="Normal 11 3 3" xfId="194" xr:uid="{00000000-0005-0000-0000-0000DC000000}"/>
    <cellStyle name="Normal 11 3 3 2" xfId="195" xr:uid="{00000000-0005-0000-0000-0000DD000000}"/>
    <cellStyle name="Normal 11 3 4" xfId="196" xr:uid="{00000000-0005-0000-0000-0000DE000000}"/>
    <cellStyle name="Normal 11 4" xfId="197" xr:uid="{00000000-0005-0000-0000-0000DF000000}"/>
    <cellStyle name="Normal 11 4 2" xfId="198" xr:uid="{00000000-0005-0000-0000-0000E0000000}"/>
    <cellStyle name="Normal 11 4 2 2" xfId="199" xr:uid="{00000000-0005-0000-0000-0000E1000000}"/>
    <cellStyle name="Normal 11 4 3" xfId="200" xr:uid="{00000000-0005-0000-0000-0000E2000000}"/>
    <cellStyle name="Normal 11 5" xfId="201" xr:uid="{00000000-0005-0000-0000-0000E3000000}"/>
    <cellStyle name="Normal 11 5 2" xfId="202" xr:uid="{00000000-0005-0000-0000-0000E4000000}"/>
    <cellStyle name="Normal 11 6" xfId="203" xr:uid="{00000000-0005-0000-0000-0000E5000000}"/>
    <cellStyle name="Normal 110" xfId="204" xr:uid="{00000000-0005-0000-0000-0000E6000000}"/>
    <cellStyle name="Normal 110 2" xfId="205" xr:uid="{00000000-0005-0000-0000-0000E7000000}"/>
    <cellStyle name="Normal 110 2 2" xfId="206" xr:uid="{00000000-0005-0000-0000-0000E8000000}"/>
    <cellStyle name="Normal 110 3" xfId="207" xr:uid="{00000000-0005-0000-0000-0000E9000000}"/>
    <cellStyle name="Normal 111" xfId="208" xr:uid="{00000000-0005-0000-0000-0000EA000000}"/>
    <cellStyle name="Normal 111 2" xfId="209" xr:uid="{00000000-0005-0000-0000-0000EB000000}"/>
    <cellStyle name="Normal 111 2 2" xfId="210" xr:uid="{00000000-0005-0000-0000-0000EC000000}"/>
    <cellStyle name="Normal 111 3" xfId="211" xr:uid="{00000000-0005-0000-0000-0000ED000000}"/>
    <cellStyle name="Normal 112" xfId="212" xr:uid="{00000000-0005-0000-0000-0000EE000000}"/>
    <cellStyle name="Normal 112 2" xfId="213" xr:uid="{00000000-0005-0000-0000-0000EF000000}"/>
    <cellStyle name="Normal 112 2 2" xfId="214" xr:uid="{00000000-0005-0000-0000-0000F0000000}"/>
    <cellStyle name="Normal 112 3" xfId="215" xr:uid="{00000000-0005-0000-0000-0000F1000000}"/>
    <cellStyle name="Normal 113" xfId="216" xr:uid="{00000000-0005-0000-0000-0000F2000000}"/>
    <cellStyle name="Normal 113 2" xfId="217" xr:uid="{00000000-0005-0000-0000-0000F3000000}"/>
    <cellStyle name="Normal 113 2 2" xfId="218" xr:uid="{00000000-0005-0000-0000-0000F4000000}"/>
    <cellStyle name="Normal 113 2 3" xfId="219" xr:uid="{00000000-0005-0000-0000-0000F5000000}"/>
    <cellStyle name="Normal 113 3" xfId="220" xr:uid="{00000000-0005-0000-0000-0000F6000000}"/>
    <cellStyle name="Normal 114" xfId="221" xr:uid="{00000000-0005-0000-0000-0000F7000000}"/>
    <cellStyle name="Normal 114 2" xfId="222" xr:uid="{00000000-0005-0000-0000-0000F8000000}"/>
    <cellStyle name="Normal 114 2 2" xfId="223" xr:uid="{00000000-0005-0000-0000-0000F9000000}"/>
    <cellStyle name="Normal 114 3" xfId="224" xr:uid="{00000000-0005-0000-0000-0000FA000000}"/>
    <cellStyle name="Normal 115" xfId="225" xr:uid="{00000000-0005-0000-0000-0000FB000000}"/>
    <cellStyle name="Normal 115 2" xfId="226" xr:uid="{00000000-0005-0000-0000-0000FC000000}"/>
    <cellStyle name="Normal 115 2 2" xfId="227" xr:uid="{00000000-0005-0000-0000-0000FD000000}"/>
    <cellStyle name="Normal 115 3" xfId="228" xr:uid="{00000000-0005-0000-0000-0000FE000000}"/>
    <cellStyle name="Normal 116" xfId="229" xr:uid="{00000000-0005-0000-0000-0000FF000000}"/>
    <cellStyle name="Normal 116 2" xfId="230" xr:uid="{00000000-0005-0000-0000-000000010000}"/>
    <cellStyle name="Normal 116 2 2" xfId="231" xr:uid="{00000000-0005-0000-0000-000001010000}"/>
    <cellStyle name="Normal 116 3" xfId="232" xr:uid="{00000000-0005-0000-0000-000002010000}"/>
    <cellStyle name="Normal 117" xfId="233" xr:uid="{00000000-0005-0000-0000-000003010000}"/>
    <cellStyle name="Normal 117 2" xfId="234" xr:uid="{00000000-0005-0000-0000-000004010000}"/>
    <cellStyle name="Normal 117 2 2" xfId="235" xr:uid="{00000000-0005-0000-0000-000005010000}"/>
    <cellStyle name="Normal 117 3" xfId="236" xr:uid="{00000000-0005-0000-0000-000006010000}"/>
    <cellStyle name="Normal 118" xfId="237" xr:uid="{00000000-0005-0000-0000-000007010000}"/>
    <cellStyle name="Normal 118 2" xfId="238" xr:uid="{00000000-0005-0000-0000-000008010000}"/>
    <cellStyle name="Normal 118 2 2" xfId="239" xr:uid="{00000000-0005-0000-0000-000009010000}"/>
    <cellStyle name="Normal 118 3" xfId="240" xr:uid="{00000000-0005-0000-0000-00000A010000}"/>
    <cellStyle name="Normal 119" xfId="241" xr:uid="{00000000-0005-0000-0000-00000B010000}"/>
    <cellStyle name="Normal 119 2" xfId="242" xr:uid="{00000000-0005-0000-0000-00000C010000}"/>
    <cellStyle name="Normal 119 2 2" xfId="243" xr:uid="{00000000-0005-0000-0000-00000D010000}"/>
    <cellStyle name="Normal 119 3" xfId="244" xr:uid="{00000000-0005-0000-0000-00000E010000}"/>
    <cellStyle name="Normal 12" xfId="245" xr:uid="{00000000-0005-0000-0000-00000F010000}"/>
    <cellStyle name="Normal 12 2" xfId="246" xr:uid="{00000000-0005-0000-0000-000010010000}"/>
    <cellStyle name="Normal 12 2 2" xfId="247" xr:uid="{00000000-0005-0000-0000-000011010000}"/>
    <cellStyle name="Normal 12 2 2 2" xfId="248" xr:uid="{00000000-0005-0000-0000-000012010000}"/>
    <cellStyle name="Normal 12 2 2 2 2" xfId="249" xr:uid="{00000000-0005-0000-0000-000013010000}"/>
    <cellStyle name="Normal 12 2 2 2 2 2" xfId="250" xr:uid="{00000000-0005-0000-0000-000014010000}"/>
    <cellStyle name="Normal 12 2 2 2 3" xfId="251" xr:uid="{00000000-0005-0000-0000-000015010000}"/>
    <cellStyle name="Normal 12 2 2 3" xfId="252" xr:uid="{00000000-0005-0000-0000-000016010000}"/>
    <cellStyle name="Normal 12 2 2 3 2" xfId="253" xr:uid="{00000000-0005-0000-0000-000017010000}"/>
    <cellStyle name="Normal 12 2 2 4" xfId="254" xr:uid="{00000000-0005-0000-0000-000018010000}"/>
    <cellStyle name="Normal 12 2 3" xfId="255" xr:uid="{00000000-0005-0000-0000-000019010000}"/>
    <cellStyle name="Normal 12 2 3 2" xfId="256" xr:uid="{00000000-0005-0000-0000-00001A010000}"/>
    <cellStyle name="Normal 12 2 3 2 2" xfId="257" xr:uid="{00000000-0005-0000-0000-00001B010000}"/>
    <cellStyle name="Normal 12 2 3 3" xfId="258" xr:uid="{00000000-0005-0000-0000-00001C010000}"/>
    <cellStyle name="Normal 12 2 4" xfId="259" xr:uid="{00000000-0005-0000-0000-00001D010000}"/>
    <cellStyle name="Normal 12 2 4 2" xfId="260" xr:uid="{00000000-0005-0000-0000-00001E010000}"/>
    <cellStyle name="Normal 12 2 5" xfId="261" xr:uid="{00000000-0005-0000-0000-00001F010000}"/>
    <cellStyle name="Normal 12 3" xfId="262" xr:uid="{00000000-0005-0000-0000-000020010000}"/>
    <cellStyle name="Normal 12 3 2" xfId="263" xr:uid="{00000000-0005-0000-0000-000021010000}"/>
    <cellStyle name="Normal 12 3 2 2" xfId="264" xr:uid="{00000000-0005-0000-0000-000022010000}"/>
    <cellStyle name="Normal 12 3 2 2 2" xfId="265" xr:uid="{00000000-0005-0000-0000-000023010000}"/>
    <cellStyle name="Normal 12 3 2 3" xfId="266" xr:uid="{00000000-0005-0000-0000-000024010000}"/>
    <cellStyle name="Normal 12 3 3" xfId="267" xr:uid="{00000000-0005-0000-0000-000025010000}"/>
    <cellStyle name="Normal 12 3 3 2" xfId="268" xr:uid="{00000000-0005-0000-0000-000026010000}"/>
    <cellStyle name="Normal 12 3 4" xfId="269" xr:uid="{00000000-0005-0000-0000-000027010000}"/>
    <cellStyle name="Normal 12 4" xfId="270" xr:uid="{00000000-0005-0000-0000-000028010000}"/>
    <cellStyle name="Normal 12 4 2" xfId="271" xr:uid="{00000000-0005-0000-0000-000029010000}"/>
    <cellStyle name="Normal 12 4 2 2" xfId="272" xr:uid="{00000000-0005-0000-0000-00002A010000}"/>
    <cellStyle name="Normal 12 4 3" xfId="273" xr:uid="{00000000-0005-0000-0000-00002B010000}"/>
    <cellStyle name="Normal 12 5" xfId="274" xr:uid="{00000000-0005-0000-0000-00002C010000}"/>
    <cellStyle name="Normal 12 5 2" xfId="275" xr:uid="{00000000-0005-0000-0000-00002D010000}"/>
    <cellStyle name="Normal 12 6" xfId="276" xr:uid="{00000000-0005-0000-0000-00002E010000}"/>
    <cellStyle name="Normal 120" xfId="277" xr:uid="{00000000-0005-0000-0000-00002F010000}"/>
    <cellStyle name="Normal 120 2" xfId="278" xr:uid="{00000000-0005-0000-0000-000030010000}"/>
    <cellStyle name="Normal 120 2 2" xfId="279" xr:uid="{00000000-0005-0000-0000-000031010000}"/>
    <cellStyle name="Normal 120 3" xfId="280" xr:uid="{00000000-0005-0000-0000-000032010000}"/>
    <cellStyle name="Normal 121" xfId="281" xr:uid="{00000000-0005-0000-0000-000033010000}"/>
    <cellStyle name="Normal 121 2" xfId="282" xr:uid="{00000000-0005-0000-0000-000034010000}"/>
    <cellStyle name="Normal 121 2 2" xfId="283" xr:uid="{00000000-0005-0000-0000-000035010000}"/>
    <cellStyle name="Normal 121 3" xfId="284" xr:uid="{00000000-0005-0000-0000-000036010000}"/>
    <cellStyle name="Normal 122" xfId="285" xr:uid="{00000000-0005-0000-0000-000037010000}"/>
    <cellStyle name="Normal 122 2" xfId="286" xr:uid="{00000000-0005-0000-0000-000038010000}"/>
    <cellStyle name="Normal 122 2 2" xfId="287" xr:uid="{00000000-0005-0000-0000-000039010000}"/>
    <cellStyle name="Normal 122 3" xfId="288" xr:uid="{00000000-0005-0000-0000-00003A010000}"/>
    <cellStyle name="Normal 123" xfId="289" xr:uid="{00000000-0005-0000-0000-00003B010000}"/>
    <cellStyle name="Normal 123 2" xfId="290" xr:uid="{00000000-0005-0000-0000-00003C010000}"/>
    <cellStyle name="Normal 123 2 2" xfId="291" xr:uid="{00000000-0005-0000-0000-00003D010000}"/>
    <cellStyle name="Normal 123 3" xfId="292" xr:uid="{00000000-0005-0000-0000-00003E010000}"/>
    <cellStyle name="Normal 124" xfId="293" xr:uid="{00000000-0005-0000-0000-00003F010000}"/>
    <cellStyle name="Normal 124 2" xfId="294" xr:uid="{00000000-0005-0000-0000-000040010000}"/>
    <cellStyle name="Normal 124 2 2" xfId="295" xr:uid="{00000000-0005-0000-0000-000041010000}"/>
    <cellStyle name="Normal 124 3" xfId="296" xr:uid="{00000000-0005-0000-0000-000042010000}"/>
    <cellStyle name="Normal 125" xfId="297" xr:uid="{00000000-0005-0000-0000-000043010000}"/>
    <cellStyle name="Normal 125 2" xfId="298" xr:uid="{00000000-0005-0000-0000-000044010000}"/>
    <cellStyle name="Normal 125 2 2" xfId="299" xr:uid="{00000000-0005-0000-0000-000045010000}"/>
    <cellStyle name="Normal 125 3" xfId="300" xr:uid="{00000000-0005-0000-0000-000046010000}"/>
    <cellStyle name="Normal 126" xfId="301" xr:uid="{00000000-0005-0000-0000-000047010000}"/>
    <cellStyle name="Normal 126 2" xfId="302" xr:uid="{00000000-0005-0000-0000-000048010000}"/>
    <cellStyle name="Normal 127" xfId="303" xr:uid="{00000000-0005-0000-0000-000049010000}"/>
    <cellStyle name="Normal 127 2" xfId="304" xr:uid="{00000000-0005-0000-0000-00004A010000}"/>
    <cellStyle name="Normal 128" xfId="305" xr:uid="{00000000-0005-0000-0000-00004B010000}"/>
    <cellStyle name="Normal 128 2" xfId="306" xr:uid="{00000000-0005-0000-0000-00004C010000}"/>
    <cellStyle name="Normal 129" xfId="307" xr:uid="{00000000-0005-0000-0000-00004D010000}"/>
    <cellStyle name="Normal 129 2" xfId="308" xr:uid="{00000000-0005-0000-0000-00004E010000}"/>
    <cellStyle name="Normal 13" xfId="309" xr:uid="{00000000-0005-0000-0000-00004F010000}"/>
    <cellStyle name="Normal 13 2" xfId="310" xr:uid="{00000000-0005-0000-0000-000050010000}"/>
    <cellStyle name="Normal 13 2 2" xfId="311" xr:uid="{00000000-0005-0000-0000-000051010000}"/>
    <cellStyle name="Normal 13 2 2 2" xfId="312" xr:uid="{00000000-0005-0000-0000-000052010000}"/>
    <cellStyle name="Normal 13 2 2 2 2" xfId="313" xr:uid="{00000000-0005-0000-0000-000053010000}"/>
    <cellStyle name="Normal 13 2 2 2 2 2" xfId="314" xr:uid="{00000000-0005-0000-0000-000054010000}"/>
    <cellStyle name="Normal 13 2 2 2 3" xfId="315" xr:uid="{00000000-0005-0000-0000-000055010000}"/>
    <cellStyle name="Normal 13 2 2 3" xfId="316" xr:uid="{00000000-0005-0000-0000-000056010000}"/>
    <cellStyle name="Normal 13 2 2 3 2" xfId="317" xr:uid="{00000000-0005-0000-0000-000057010000}"/>
    <cellStyle name="Normal 13 2 2 4" xfId="318" xr:uid="{00000000-0005-0000-0000-000058010000}"/>
    <cellStyle name="Normal 13 2 3" xfId="319" xr:uid="{00000000-0005-0000-0000-000059010000}"/>
    <cellStyle name="Normal 13 2 3 2" xfId="320" xr:uid="{00000000-0005-0000-0000-00005A010000}"/>
    <cellStyle name="Normal 13 2 3 2 2" xfId="321" xr:uid="{00000000-0005-0000-0000-00005B010000}"/>
    <cellStyle name="Normal 13 2 3 3" xfId="322" xr:uid="{00000000-0005-0000-0000-00005C010000}"/>
    <cellStyle name="Normal 13 2 4" xfId="323" xr:uid="{00000000-0005-0000-0000-00005D010000}"/>
    <cellStyle name="Normal 13 2 4 2" xfId="324" xr:uid="{00000000-0005-0000-0000-00005E010000}"/>
    <cellStyle name="Normal 13 2 5" xfId="325" xr:uid="{00000000-0005-0000-0000-00005F010000}"/>
    <cellStyle name="Normal 13 3" xfId="326" xr:uid="{00000000-0005-0000-0000-000060010000}"/>
    <cellStyle name="Normal 13 3 2" xfId="327" xr:uid="{00000000-0005-0000-0000-000061010000}"/>
    <cellStyle name="Normal 13 3 2 2" xfId="328" xr:uid="{00000000-0005-0000-0000-000062010000}"/>
    <cellStyle name="Normal 13 3 2 2 2" xfId="329" xr:uid="{00000000-0005-0000-0000-000063010000}"/>
    <cellStyle name="Normal 13 3 2 3" xfId="330" xr:uid="{00000000-0005-0000-0000-000064010000}"/>
    <cellStyle name="Normal 13 3 3" xfId="331" xr:uid="{00000000-0005-0000-0000-000065010000}"/>
    <cellStyle name="Normal 13 3 3 2" xfId="332" xr:uid="{00000000-0005-0000-0000-000066010000}"/>
    <cellStyle name="Normal 13 3 4" xfId="333" xr:uid="{00000000-0005-0000-0000-000067010000}"/>
    <cellStyle name="Normal 13 4" xfId="334" xr:uid="{00000000-0005-0000-0000-000068010000}"/>
    <cellStyle name="Normal 13 4 2" xfId="335" xr:uid="{00000000-0005-0000-0000-000069010000}"/>
    <cellStyle name="Normal 13 4 2 2" xfId="336" xr:uid="{00000000-0005-0000-0000-00006A010000}"/>
    <cellStyle name="Normal 13 4 3" xfId="337" xr:uid="{00000000-0005-0000-0000-00006B010000}"/>
    <cellStyle name="Normal 13 5" xfId="338" xr:uid="{00000000-0005-0000-0000-00006C010000}"/>
    <cellStyle name="Normal 13 5 2" xfId="339" xr:uid="{00000000-0005-0000-0000-00006D010000}"/>
    <cellStyle name="Normal 13 6" xfId="340" xr:uid="{00000000-0005-0000-0000-00006E010000}"/>
    <cellStyle name="Normal 130" xfId="341" xr:uid="{00000000-0005-0000-0000-00006F010000}"/>
    <cellStyle name="Normal 130 2" xfId="342" xr:uid="{00000000-0005-0000-0000-000070010000}"/>
    <cellStyle name="Normal 131" xfId="343" xr:uid="{00000000-0005-0000-0000-000071010000}"/>
    <cellStyle name="Normal 131 2" xfId="344" xr:uid="{00000000-0005-0000-0000-000072010000}"/>
    <cellStyle name="Normal 132" xfId="345" xr:uid="{00000000-0005-0000-0000-000073010000}"/>
    <cellStyle name="Normal 132 2" xfId="346" xr:uid="{00000000-0005-0000-0000-000074010000}"/>
    <cellStyle name="Normal 133" xfId="347" xr:uid="{00000000-0005-0000-0000-000075010000}"/>
    <cellStyle name="Normal 133 2" xfId="348" xr:uid="{00000000-0005-0000-0000-000076010000}"/>
    <cellStyle name="Normal 134" xfId="349" xr:uid="{00000000-0005-0000-0000-000077010000}"/>
    <cellStyle name="Normal 134 2" xfId="350" xr:uid="{00000000-0005-0000-0000-000078010000}"/>
    <cellStyle name="Normal 135" xfId="351" xr:uid="{00000000-0005-0000-0000-000079010000}"/>
    <cellStyle name="Normal 135 2" xfId="352" xr:uid="{00000000-0005-0000-0000-00007A010000}"/>
    <cellStyle name="Normal 136" xfId="353" xr:uid="{00000000-0005-0000-0000-00007B010000}"/>
    <cellStyle name="Normal 136 2" xfId="354" xr:uid="{00000000-0005-0000-0000-00007C010000}"/>
    <cellStyle name="Normal 137" xfId="355" xr:uid="{00000000-0005-0000-0000-00007D010000}"/>
    <cellStyle name="Normal 137 2" xfId="356" xr:uid="{00000000-0005-0000-0000-00007E010000}"/>
    <cellStyle name="Normal 138" xfId="357" xr:uid="{00000000-0005-0000-0000-00007F010000}"/>
    <cellStyle name="Normal 138 2" xfId="358" xr:uid="{00000000-0005-0000-0000-000080010000}"/>
    <cellStyle name="Normal 139" xfId="359" xr:uid="{00000000-0005-0000-0000-000081010000}"/>
    <cellStyle name="Normal 139 2" xfId="360" xr:uid="{00000000-0005-0000-0000-000082010000}"/>
    <cellStyle name="Normal 14" xfId="361" xr:uid="{00000000-0005-0000-0000-000083010000}"/>
    <cellStyle name="Normal 14 2" xfId="362" xr:uid="{00000000-0005-0000-0000-000084010000}"/>
    <cellStyle name="Normal 14 2 2" xfId="363" xr:uid="{00000000-0005-0000-0000-000085010000}"/>
    <cellStyle name="Normal 14 2 2 2" xfId="364" xr:uid="{00000000-0005-0000-0000-000086010000}"/>
    <cellStyle name="Normal 14 2 2 2 2" xfId="365" xr:uid="{00000000-0005-0000-0000-000087010000}"/>
    <cellStyle name="Normal 14 2 2 2 2 2" xfId="366" xr:uid="{00000000-0005-0000-0000-000088010000}"/>
    <cellStyle name="Normal 14 2 2 2 3" xfId="367" xr:uid="{00000000-0005-0000-0000-000089010000}"/>
    <cellStyle name="Normal 14 2 2 3" xfId="368" xr:uid="{00000000-0005-0000-0000-00008A010000}"/>
    <cellStyle name="Normal 14 2 2 3 2" xfId="369" xr:uid="{00000000-0005-0000-0000-00008B010000}"/>
    <cellStyle name="Normal 14 2 2 4" xfId="370" xr:uid="{00000000-0005-0000-0000-00008C010000}"/>
    <cellStyle name="Normal 14 2 3" xfId="371" xr:uid="{00000000-0005-0000-0000-00008D010000}"/>
    <cellStyle name="Normal 14 2 3 2" xfId="372" xr:uid="{00000000-0005-0000-0000-00008E010000}"/>
    <cellStyle name="Normal 14 2 3 2 2" xfId="373" xr:uid="{00000000-0005-0000-0000-00008F010000}"/>
    <cellStyle name="Normal 14 2 3 3" xfId="374" xr:uid="{00000000-0005-0000-0000-000090010000}"/>
    <cellStyle name="Normal 14 2 4" xfId="375" xr:uid="{00000000-0005-0000-0000-000091010000}"/>
    <cellStyle name="Normal 14 2 4 2" xfId="376" xr:uid="{00000000-0005-0000-0000-000092010000}"/>
    <cellStyle name="Normal 14 2 5" xfId="377" xr:uid="{00000000-0005-0000-0000-000093010000}"/>
    <cellStyle name="Normal 14 3" xfId="378" xr:uid="{00000000-0005-0000-0000-000094010000}"/>
    <cellStyle name="Normal 14 3 2" xfId="379" xr:uid="{00000000-0005-0000-0000-000095010000}"/>
    <cellStyle name="Normal 14 3 2 2" xfId="380" xr:uid="{00000000-0005-0000-0000-000096010000}"/>
    <cellStyle name="Normal 14 3 2 2 2" xfId="381" xr:uid="{00000000-0005-0000-0000-000097010000}"/>
    <cellStyle name="Normal 14 3 2 3" xfId="382" xr:uid="{00000000-0005-0000-0000-000098010000}"/>
    <cellStyle name="Normal 14 3 3" xfId="383" xr:uid="{00000000-0005-0000-0000-000099010000}"/>
    <cellStyle name="Normal 14 3 3 2" xfId="384" xr:uid="{00000000-0005-0000-0000-00009A010000}"/>
    <cellStyle name="Normal 14 3 4" xfId="385" xr:uid="{00000000-0005-0000-0000-00009B010000}"/>
    <cellStyle name="Normal 14 4" xfId="386" xr:uid="{00000000-0005-0000-0000-00009C010000}"/>
    <cellStyle name="Normal 14 4 2" xfId="387" xr:uid="{00000000-0005-0000-0000-00009D010000}"/>
    <cellStyle name="Normal 14 4 2 2" xfId="388" xr:uid="{00000000-0005-0000-0000-00009E010000}"/>
    <cellStyle name="Normal 14 4 3" xfId="389" xr:uid="{00000000-0005-0000-0000-00009F010000}"/>
    <cellStyle name="Normal 14 5" xfId="390" xr:uid="{00000000-0005-0000-0000-0000A0010000}"/>
    <cellStyle name="Normal 14 5 2" xfId="391" xr:uid="{00000000-0005-0000-0000-0000A1010000}"/>
    <cellStyle name="Normal 14 6" xfId="392" xr:uid="{00000000-0005-0000-0000-0000A2010000}"/>
    <cellStyle name="Normal 140" xfId="393" xr:uid="{00000000-0005-0000-0000-0000A3010000}"/>
    <cellStyle name="Normal 140 2" xfId="394" xr:uid="{00000000-0005-0000-0000-0000A4010000}"/>
    <cellStyle name="Normal 141" xfId="395" xr:uid="{00000000-0005-0000-0000-0000A5010000}"/>
    <cellStyle name="Normal 141 2" xfId="396" xr:uid="{00000000-0005-0000-0000-0000A6010000}"/>
    <cellStyle name="Normal 142" xfId="397" xr:uid="{00000000-0005-0000-0000-0000A7010000}"/>
    <cellStyle name="Normal 142 2" xfId="398" xr:uid="{00000000-0005-0000-0000-0000A8010000}"/>
    <cellStyle name="Normal 143" xfId="399" xr:uid="{00000000-0005-0000-0000-0000A9010000}"/>
    <cellStyle name="Normal 143 2" xfId="400" xr:uid="{00000000-0005-0000-0000-0000AA010000}"/>
    <cellStyle name="Normal 144" xfId="401" xr:uid="{00000000-0005-0000-0000-0000AB010000}"/>
    <cellStyle name="Normal 144 2" xfId="402" xr:uid="{00000000-0005-0000-0000-0000AC010000}"/>
    <cellStyle name="Normal 145" xfId="403" xr:uid="{00000000-0005-0000-0000-0000AD010000}"/>
    <cellStyle name="Normal 145 2" xfId="404" xr:uid="{00000000-0005-0000-0000-0000AE010000}"/>
    <cellStyle name="Normal 146" xfId="405" xr:uid="{00000000-0005-0000-0000-0000AF010000}"/>
    <cellStyle name="Normal 146 2" xfId="406" xr:uid="{00000000-0005-0000-0000-0000B0010000}"/>
    <cellStyle name="Normal 147" xfId="407" xr:uid="{00000000-0005-0000-0000-0000B1010000}"/>
    <cellStyle name="Normal 147 2" xfId="408" xr:uid="{00000000-0005-0000-0000-0000B2010000}"/>
    <cellStyle name="Normal 148" xfId="409" xr:uid="{00000000-0005-0000-0000-0000B3010000}"/>
    <cellStyle name="Normal 148 2" xfId="410" xr:uid="{00000000-0005-0000-0000-0000B4010000}"/>
    <cellStyle name="Normal 149" xfId="411" xr:uid="{00000000-0005-0000-0000-0000B5010000}"/>
    <cellStyle name="Normal 149 2" xfId="412" xr:uid="{00000000-0005-0000-0000-0000B6010000}"/>
    <cellStyle name="Normal 15" xfId="413" xr:uid="{00000000-0005-0000-0000-0000B7010000}"/>
    <cellStyle name="Normal 15 2" xfId="414" xr:uid="{00000000-0005-0000-0000-0000B8010000}"/>
    <cellStyle name="Normal 15 2 2" xfId="415" xr:uid="{00000000-0005-0000-0000-0000B9010000}"/>
    <cellStyle name="Normal 15 2 2 2" xfId="416" xr:uid="{00000000-0005-0000-0000-0000BA010000}"/>
    <cellStyle name="Normal 15 2 2 2 2" xfId="417" xr:uid="{00000000-0005-0000-0000-0000BB010000}"/>
    <cellStyle name="Normal 15 2 2 2 2 2" xfId="418" xr:uid="{00000000-0005-0000-0000-0000BC010000}"/>
    <cellStyle name="Normal 15 2 2 2 3" xfId="419" xr:uid="{00000000-0005-0000-0000-0000BD010000}"/>
    <cellStyle name="Normal 15 2 2 3" xfId="420" xr:uid="{00000000-0005-0000-0000-0000BE010000}"/>
    <cellStyle name="Normal 15 2 2 3 2" xfId="421" xr:uid="{00000000-0005-0000-0000-0000BF010000}"/>
    <cellStyle name="Normal 15 2 2 4" xfId="422" xr:uid="{00000000-0005-0000-0000-0000C0010000}"/>
    <cellStyle name="Normal 15 2 3" xfId="423" xr:uid="{00000000-0005-0000-0000-0000C1010000}"/>
    <cellStyle name="Normal 15 2 3 2" xfId="424" xr:uid="{00000000-0005-0000-0000-0000C2010000}"/>
    <cellStyle name="Normal 15 2 3 2 2" xfId="425" xr:uid="{00000000-0005-0000-0000-0000C3010000}"/>
    <cellStyle name="Normal 15 2 3 3" xfId="426" xr:uid="{00000000-0005-0000-0000-0000C4010000}"/>
    <cellStyle name="Normal 15 2 4" xfId="427" xr:uid="{00000000-0005-0000-0000-0000C5010000}"/>
    <cellStyle name="Normal 15 2 4 2" xfId="428" xr:uid="{00000000-0005-0000-0000-0000C6010000}"/>
    <cellStyle name="Normal 15 2 5" xfId="429" xr:uid="{00000000-0005-0000-0000-0000C7010000}"/>
    <cellStyle name="Normal 15 3" xfId="430" xr:uid="{00000000-0005-0000-0000-0000C8010000}"/>
    <cellStyle name="Normal 15 3 2" xfId="431" xr:uid="{00000000-0005-0000-0000-0000C9010000}"/>
    <cellStyle name="Normal 15 3 2 2" xfId="432" xr:uid="{00000000-0005-0000-0000-0000CA010000}"/>
    <cellStyle name="Normal 15 3 2 2 2" xfId="433" xr:uid="{00000000-0005-0000-0000-0000CB010000}"/>
    <cellStyle name="Normal 15 3 2 3" xfId="434" xr:uid="{00000000-0005-0000-0000-0000CC010000}"/>
    <cellStyle name="Normal 15 3 3" xfId="435" xr:uid="{00000000-0005-0000-0000-0000CD010000}"/>
    <cellStyle name="Normal 15 3 3 2" xfId="436" xr:uid="{00000000-0005-0000-0000-0000CE010000}"/>
    <cellStyle name="Normal 15 3 4" xfId="437" xr:uid="{00000000-0005-0000-0000-0000CF010000}"/>
    <cellStyle name="Normal 15 4" xfId="438" xr:uid="{00000000-0005-0000-0000-0000D0010000}"/>
    <cellStyle name="Normal 15 4 2" xfId="439" xr:uid="{00000000-0005-0000-0000-0000D1010000}"/>
    <cellStyle name="Normal 15 4 2 2" xfId="440" xr:uid="{00000000-0005-0000-0000-0000D2010000}"/>
    <cellStyle name="Normal 15 4 3" xfId="441" xr:uid="{00000000-0005-0000-0000-0000D3010000}"/>
    <cellStyle name="Normal 15 5" xfId="442" xr:uid="{00000000-0005-0000-0000-0000D4010000}"/>
    <cellStyle name="Normal 15 5 2" xfId="443" xr:uid="{00000000-0005-0000-0000-0000D5010000}"/>
    <cellStyle name="Normal 15 6" xfId="444" xr:uid="{00000000-0005-0000-0000-0000D6010000}"/>
    <cellStyle name="Normal 150" xfId="445" xr:uid="{00000000-0005-0000-0000-0000D7010000}"/>
    <cellStyle name="Normal 150 2" xfId="446" xr:uid="{00000000-0005-0000-0000-0000D8010000}"/>
    <cellStyle name="Normal 151" xfId="447" xr:uid="{00000000-0005-0000-0000-0000D9010000}"/>
    <cellStyle name="Normal 151 2" xfId="448" xr:uid="{00000000-0005-0000-0000-0000DA010000}"/>
    <cellStyle name="Normal 152" xfId="449" xr:uid="{00000000-0005-0000-0000-0000DB010000}"/>
    <cellStyle name="Normal 152 2" xfId="450" xr:uid="{00000000-0005-0000-0000-0000DC010000}"/>
    <cellStyle name="Normal 153" xfId="451" xr:uid="{00000000-0005-0000-0000-0000DD010000}"/>
    <cellStyle name="Normal 153 2" xfId="452" xr:uid="{00000000-0005-0000-0000-0000DE010000}"/>
    <cellStyle name="Normal 154" xfId="453" xr:uid="{00000000-0005-0000-0000-0000DF010000}"/>
    <cellStyle name="Normal 154 2" xfId="454" xr:uid="{00000000-0005-0000-0000-0000E0010000}"/>
    <cellStyle name="Normal 155" xfId="455" xr:uid="{00000000-0005-0000-0000-0000E1010000}"/>
    <cellStyle name="Normal 155 2" xfId="456" xr:uid="{00000000-0005-0000-0000-0000E2010000}"/>
    <cellStyle name="Normal 156" xfId="457" xr:uid="{00000000-0005-0000-0000-0000E3010000}"/>
    <cellStyle name="Normal 157" xfId="458" xr:uid="{00000000-0005-0000-0000-0000E4010000}"/>
    <cellStyle name="Normal 158" xfId="459" xr:uid="{00000000-0005-0000-0000-0000E5010000}"/>
    <cellStyle name="Normal 159" xfId="460" xr:uid="{00000000-0005-0000-0000-0000E6010000}"/>
    <cellStyle name="Normal 16" xfId="461" xr:uid="{00000000-0005-0000-0000-0000E7010000}"/>
    <cellStyle name="Normal 16 2" xfId="462" xr:uid="{00000000-0005-0000-0000-0000E8010000}"/>
    <cellStyle name="Normal 16 2 2" xfId="463" xr:uid="{00000000-0005-0000-0000-0000E9010000}"/>
    <cellStyle name="Normal 16 2 2 2" xfId="464" xr:uid="{00000000-0005-0000-0000-0000EA010000}"/>
    <cellStyle name="Normal 16 2 2 2 2" xfId="465" xr:uid="{00000000-0005-0000-0000-0000EB010000}"/>
    <cellStyle name="Normal 16 2 2 2 2 2" xfId="466" xr:uid="{00000000-0005-0000-0000-0000EC010000}"/>
    <cellStyle name="Normal 16 2 2 2 3" xfId="467" xr:uid="{00000000-0005-0000-0000-0000ED010000}"/>
    <cellStyle name="Normal 16 2 2 3" xfId="468" xr:uid="{00000000-0005-0000-0000-0000EE010000}"/>
    <cellStyle name="Normal 16 2 2 3 2" xfId="469" xr:uid="{00000000-0005-0000-0000-0000EF010000}"/>
    <cellStyle name="Normal 16 2 2 4" xfId="470" xr:uid="{00000000-0005-0000-0000-0000F0010000}"/>
    <cellStyle name="Normal 16 2 3" xfId="471" xr:uid="{00000000-0005-0000-0000-0000F1010000}"/>
    <cellStyle name="Normal 16 2 3 2" xfId="472" xr:uid="{00000000-0005-0000-0000-0000F2010000}"/>
    <cellStyle name="Normal 16 2 3 2 2" xfId="473" xr:uid="{00000000-0005-0000-0000-0000F3010000}"/>
    <cellStyle name="Normal 16 2 3 3" xfId="474" xr:uid="{00000000-0005-0000-0000-0000F4010000}"/>
    <cellStyle name="Normal 16 2 4" xfId="475" xr:uid="{00000000-0005-0000-0000-0000F5010000}"/>
    <cellStyle name="Normal 16 2 4 2" xfId="476" xr:uid="{00000000-0005-0000-0000-0000F6010000}"/>
    <cellStyle name="Normal 16 2 5" xfId="477" xr:uid="{00000000-0005-0000-0000-0000F7010000}"/>
    <cellStyle name="Normal 16 3" xfId="478" xr:uid="{00000000-0005-0000-0000-0000F8010000}"/>
    <cellStyle name="Normal 16 3 2" xfId="479" xr:uid="{00000000-0005-0000-0000-0000F9010000}"/>
    <cellStyle name="Normal 16 3 2 2" xfId="480" xr:uid="{00000000-0005-0000-0000-0000FA010000}"/>
    <cellStyle name="Normal 16 3 2 2 2" xfId="481" xr:uid="{00000000-0005-0000-0000-0000FB010000}"/>
    <cellStyle name="Normal 16 3 2 3" xfId="482" xr:uid="{00000000-0005-0000-0000-0000FC010000}"/>
    <cellStyle name="Normal 16 3 3" xfId="483" xr:uid="{00000000-0005-0000-0000-0000FD010000}"/>
    <cellStyle name="Normal 16 3 3 2" xfId="484" xr:uid="{00000000-0005-0000-0000-0000FE010000}"/>
    <cellStyle name="Normal 16 3 4" xfId="485" xr:uid="{00000000-0005-0000-0000-0000FF010000}"/>
    <cellStyle name="Normal 16 4" xfId="486" xr:uid="{00000000-0005-0000-0000-000000020000}"/>
    <cellStyle name="Normal 16 4 2" xfId="487" xr:uid="{00000000-0005-0000-0000-000001020000}"/>
    <cellStyle name="Normal 16 4 2 2" xfId="488" xr:uid="{00000000-0005-0000-0000-000002020000}"/>
    <cellStyle name="Normal 16 4 3" xfId="489" xr:uid="{00000000-0005-0000-0000-000003020000}"/>
    <cellStyle name="Normal 16 5" xfId="490" xr:uid="{00000000-0005-0000-0000-000004020000}"/>
    <cellStyle name="Normal 16 5 2" xfId="491" xr:uid="{00000000-0005-0000-0000-000005020000}"/>
    <cellStyle name="Normal 16 6" xfId="492" xr:uid="{00000000-0005-0000-0000-000006020000}"/>
    <cellStyle name="Normal 160" xfId="493" xr:uid="{00000000-0005-0000-0000-000007020000}"/>
    <cellStyle name="Normal 161" xfId="494" xr:uid="{00000000-0005-0000-0000-000008020000}"/>
    <cellStyle name="Normal 162" xfId="495" xr:uid="{00000000-0005-0000-0000-000009020000}"/>
    <cellStyle name="Normal 163" xfId="1" xr:uid="{00000000-0005-0000-0000-00000A020000}"/>
    <cellStyle name="Normal 17" xfId="496" xr:uid="{00000000-0005-0000-0000-00000B020000}"/>
    <cellStyle name="Normal 17 2" xfId="497" xr:uid="{00000000-0005-0000-0000-00000C020000}"/>
    <cellStyle name="Normal 17 2 2" xfId="498" xr:uid="{00000000-0005-0000-0000-00000D020000}"/>
    <cellStyle name="Normal 17 2 2 2" xfId="499" xr:uid="{00000000-0005-0000-0000-00000E020000}"/>
    <cellStyle name="Normal 17 2 2 2 2" xfId="500" xr:uid="{00000000-0005-0000-0000-00000F020000}"/>
    <cellStyle name="Normal 17 2 2 2 2 2" xfId="501" xr:uid="{00000000-0005-0000-0000-000010020000}"/>
    <cellStyle name="Normal 17 2 2 2 3" xfId="502" xr:uid="{00000000-0005-0000-0000-000011020000}"/>
    <cellStyle name="Normal 17 2 2 3" xfId="503" xr:uid="{00000000-0005-0000-0000-000012020000}"/>
    <cellStyle name="Normal 17 2 2 3 2" xfId="504" xr:uid="{00000000-0005-0000-0000-000013020000}"/>
    <cellStyle name="Normal 17 2 2 4" xfId="505" xr:uid="{00000000-0005-0000-0000-000014020000}"/>
    <cellStyle name="Normal 17 2 3" xfId="506" xr:uid="{00000000-0005-0000-0000-000015020000}"/>
    <cellStyle name="Normal 17 2 3 2" xfId="507" xr:uid="{00000000-0005-0000-0000-000016020000}"/>
    <cellStyle name="Normal 17 2 3 2 2" xfId="508" xr:uid="{00000000-0005-0000-0000-000017020000}"/>
    <cellStyle name="Normal 17 2 3 3" xfId="509" xr:uid="{00000000-0005-0000-0000-000018020000}"/>
    <cellStyle name="Normal 17 2 4" xfId="510" xr:uid="{00000000-0005-0000-0000-000019020000}"/>
    <cellStyle name="Normal 17 2 4 2" xfId="511" xr:uid="{00000000-0005-0000-0000-00001A020000}"/>
    <cellStyle name="Normal 17 2 5" xfId="512" xr:uid="{00000000-0005-0000-0000-00001B020000}"/>
    <cellStyle name="Normal 17 3" xfId="513" xr:uid="{00000000-0005-0000-0000-00001C020000}"/>
    <cellStyle name="Normal 17 3 2" xfId="514" xr:uid="{00000000-0005-0000-0000-00001D020000}"/>
    <cellStyle name="Normal 17 3 2 2" xfId="515" xr:uid="{00000000-0005-0000-0000-00001E020000}"/>
    <cellStyle name="Normal 17 3 2 2 2" xfId="516" xr:uid="{00000000-0005-0000-0000-00001F020000}"/>
    <cellStyle name="Normal 17 3 2 3" xfId="517" xr:uid="{00000000-0005-0000-0000-000020020000}"/>
    <cellStyle name="Normal 17 3 3" xfId="518" xr:uid="{00000000-0005-0000-0000-000021020000}"/>
    <cellStyle name="Normal 17 3 3 2" xfId="519" xr:uid="{00000000-0005-0000-0000-000022020000}"/>
    <cellStyle name="Normal 17 3 4" xfId="520" xr:uid="{00000000-0005-0000-0000-000023020000}"/>
    <cellStyle name="Normal 17 4" xfId="521" xr:uid="{00000000-0005-0000-0000-000024020000}"/>
    <cellStyle name="Normal 17 4 2" xfId="522" xr:uid="{00000000-0005-0000-0000-000025020000}"/>
    <cellStyle name="Normal 17 4 2 2" xfId="523" xr:uid="{00000000-0005-0000-0000-000026020000}"/>
    <cellStyle name="Normal 17 4 3" xfId="524" xr:uid="{00000000-0005-0000-0000-000027020000}"/>
    <cellStyle name="Normal 17 5" xfId="525" xr:uid="{00000000-0005-0000-0000-000028020000}"/>
    <cellStyle name="Normal 17 5 2" xfId="526" xr:uid="{00000000-0005-0000-0000-000029020000}"/>
    <cellStyle name="Normal 17 6" xfId="527" xr:uid="{00000000-0005-0000-0000-00002A020000}"/>
    <cellStyle name="Normal 18" xfId="528" xr:uid="{00000000-0005-0000-0000-00002B020000}"/>
    <cellStyle name="Normal 18 2" xfId="529" xr:uid="{00000000-0005-0000-0000-00002C020000}"/>
    <cellStyle name="Normal 18 2 2" xfId="530" xr:uid="{00000000-0005-0000-0000-00002D020000}"/>
    <cellStyle name="Normal 18 2 2 2" xfId="531" xr:uid="{00000000-0005-0000-0000-00002E020000}"/>
    <cellStyle name="Normal 18 2 2 2 2" xfId="532" xr:uid="{00000000-0005-0000-0000-00002F020000}"/>
    <cellStyle name="Normal 18 2 2 2 2 2" xfId="533" xr:uid="{00000000-0005-0000-0000-000030020000}"/>
    <cellStyle name="Normal 18 2 2 2 3" xfId="534" xr:uid="{00000000-0005-0000-0000-000031020000}"/>
    <cellStyle name="Normal 18 2 2 3" xfId="535" xr:uid="{00000000-0005-0000-0000-000032020000}"/>
    <cellStyle name="Normal 18 2 2 3 2" xfId="536" xr:uid="{00000000-0005-0000-0000-000033020000}"/>
    <cellStyle name="Normal 18 2 2 4" xfId="537" xr:uid="{00000000-0005-0000-0000-000034020000}"/>
    <cellStyle name="Normal 18 2 3" xfId="538" xr:uid="{00000000-0005-0000-0000-000035020000}"/>
    <cellStyle name="Normal 18 2 3 2" xfId="539" xr:uid="{00000000-0005-0000-0000-000036020000}"/>
    <cellStyle name="Normal 18 2 3 2 2" xfId="540" xr:uid="{00000000-0005-0000-0000-000037020000}"/>
    <cellStyle name="Normal 18 2 3 3" xfId="541" xr:uid="{00000000-0005-0000-0000-000038020000}"/>
    <cellStyle name="Normal 18 2 4" xfId="542" xr:uid="{00000000-0005-0000-0000-000039020000}"/>
    <cellStyle name="Normal 18 2 4 2" xfId="543" xr:uid="{00000000-0005-0000-0000-00003A020000}"/>
    <cellStyle name="Normal 18 2 5" xfId="544" xr:uid="{00000000-0005-0000-0000-00003B020000}"/>
    <cellStyle name="Normal 18 3" xfId="545" xr:uid="{00000000-0005-0000-0000-00003C020000}"/>
    <cellStyle name="Normal 18 3 2" xfId="546" xr:uid="{00000000-0005-0000-0000-00003D020000}"/>
    <cellStyle name="Normal 18 3 2 2" xfId="547" xr:uid="{00000000-0005-0000-0000-00003E020000}"/>
    <cellStyle name="Normal 18 3 2 2 2" xfId="548" xr:uid="{00000000-0005-0000-0000-00003F020000}"/>
    <cellStyle name="Normal 18 3 2 3" xfId="549" xr:uid="{00000000-0005-0000-0000-000040020000}"/>
    <cellStyle name="Normal 18 3 3" xfId="550" xr:uid="{00000000-0005-0000-0000-000041020000}"/>
    <cellStyle name="Normal 18 3 3 2" xfId="551" xr:uid="{00000000-0005-0000-0000-000042020000}"/>
    <cellStyle name="Normal 18 3 4" xfId="552" xr:uid="{00000000-0005-0000-0000-000043020000}"/>
    <cellStyle name="Normal 18 4" xfId="553" xr:uid="{00000000-0005-0000-0000-000044020000}"/>
    <cellStyle name="Normal 18 4 2" xfId="554" xr:uid="{00000000-0005-0000-0000-000045020000}"/>
    <cellStyle name="Normal 18 4 2 2" xfId="555" xr:uid="{00000000-0005-0000-0000-000046020000}"/>
    <cellStyle name="Normal 18 4 3" xfId="556" xr:uid="{00000000-0005-0000-0000-000047020000}"/>
    <cellStyle name="Normal 18 5" xfId="557" xr:uid="{00000000-0005-0000-0000-000048020000}"/>
    <cellStyle name="Normal 18 5 2" xfId="558" xr:uid="{00000000-0005-0000-0000-000049020000}"/>
    <cellStyle name="Normal 18 6" xfId="559" xr:uid="{00000000-0005-0000-0000-00004A020000}"/>
    <cellStyle name="Normal 19" xfId="560" xr:uid="{00000000-0005-0000-0000-00004B020000}"/>
    <cellStyle name="Normal 19 2" xfId="561" xr:uid="{00000000-0005-0000-0000-00004C020000}"/>
    <cellStyle name="Normal 19 2 2" xfId="562" xr:uid="{00000000-0005-0000-0000-00004D020000}"/>
    <cellStyle name="Normal 19 2 2 2" xfId="563" xr:uid="{00000000-0005-0000-0000-00004E020000}"/>
    <cellStyle name="Normal 19 2 2 2 2" xfId="564" xr:uid="{00000000-0005-0000-0000-00004F020000}"/>
    <cellStyle name="Normal 19 2 2 2 2 2" xfId="565" xr:uid="{00000000-0005-0000-0000-000050020000}"/>
    <cellStyle name="Normal 19 2 2 2 3" xfId="566" xr:uid="{00000000-0005-0000-0000-000051020000}"/>
    <cellStyle name="Normal 19 2 2 3" xfId="567" xr:uid="{00000000-0005-0000-0000-000052020000}"/>
    <cellStyle name="Normal 19 2 2 3 2" xfId="568" xr:uid="{00000000-0005-0000-0000-000053020000}"/>
    <cellStyle name="Normal 19 2 2 4" xfId="569" xr:uid="{00000000-0005-0000-0000-000054020000}"/>
    <cellStyle name="Normal 19 2 3" xfId="570" xr:uid="{00000000-0005-0000-0000-000055020000}"/>
    <cellStyle name="Normal 19 2 3 2" xfId="571" xr:uid="{00000000-0005-0000-0000-000056020000}"/>
    <cellStyle name="Normal 19 2 3 2 2" xfId="572" xr:uid="{00000000-0005-0000-0000-000057020000}"/>
    <cellStyle name="Normal 19 2 3 3" xfId="573" xr:uid="{00000000-0005-0000-0000-000058020000}"/>
    <cellStyle name="Normal 19 2 4" xfId="574" xr:uid="{00000000-0005-0000-0000-000059020000}"/>
    <cellStyle name="Normal 19 2 4 2" xfId="575" xr:uid="{00000000-0005-0000-0000-00005A020000}"/>
    <cellStyle name="Normal 19 2 5" xfId="576" xr:uid="{00000000-0005-0000-0000-00005B020000}"/>
    <cellStyle name="Normal 19 3" xfId="577" xr:uid="{00000000-0005-0000-0000-00005C020000}"/>
    <cellStyle name="Normal 19 3 2" xfId="578" xr:uid="{00000000-0005-0000-0000-00005D020000}"/>
    <cellStyle name="Normal 19 3 2 2" xfId="579" xr:uid="{00000000-0005-0000-0000-00005E020000}"/>
    <cellStyle name="Normal 19 3 2 2 2" xfId="580" xr:uid="{00000000-0005-0000-0000-00005F020000}"/>
    <cellStyle name="Normal 19 3 2 3" xfId="581" xr:uid="{00000000-0005-0000-0000-000060020000}"/>
    <cellStyle name="Normal 19 3 3" xfId="582" xr:uid="{00000000-0005-0000-0000-000061020000}"/>
    <cellStyle name="Normal 19 3 3 2" xfId="583" xr:uid="{00000000-0005-0000-0000-000062020000}"/>
    <cellStyle name="Normal 19 3 4" xfId="584" xr:uid="{00000000-0005-0000-0000-000063020000}"/>
    <cellStyle name="Normal 19 4" xfId="585" xr:uid="{00000000-0005-0000-0000-000064020000}"/>
    <cellStyle name="Normal 19 4 2" xfId="586" xr:uid="{00000000-0005-0000-0000-000065020000}"/>
    <cellStyle name="Normal 19 4 2 2" xfId="587" xr:uid="{00000000-0005-0000-0000-000066020000}"/>
    <cellStyle name="Normal 19 4 3" xfId="588" xr:uid="{00000000-0005-0000-0000-000067020000}"/>
    <cellStyle name="Normal 19 5" xfId="589" xr:uid="{00000000-0005-0000-0000-000068020000}"/>
    <cellStyle name="Normal 19 5 2" xfId="590" xr:uid="{00000000-0005-0000-0000-000069020000}"/>
    <cellStyle name="Normal 19 6" xfId="591" xr:uid="{00000000-0005-0000-0000-00006A020000}"/>
    <cellStyle name="Normal 2" xfId="592" xr:uid="{00000000-0005-0000-0000-00006B020000}"/>
    <cellStyle name="Normal 2 10" xfId="593" xr:uid="{00000000-0005-0000-0000-00006C020000}"/>
    <cellStyle name="Normal 2 10 2" xfId="594" xr:uid="{00000000-0005-0000-0000-00006D020000}"/>
    <cellStyle name="Normal 2 10 2 2" xfId="595" xr:uid="{00000000-0005-0000-0000-00006E020000}"/>
    <cellStyle name="Normal 2 10 2 2 2" xfId="596" xr:uid="{00000000-0005-0000-0000-00006F020000}"/>
    <cellStyle name="Normal 2 10 2 2 2 2" xfId="597" xr:uid="{00000000-0005-0000-0000-000070020000}"/>
    <cellStyle name="Normal 2 10 2 2 2 2 2 2" xfId="2203" xr:uid="{00000000-0005-0000-0000-000071020000}"/>
    <cellStyle name="Normal 2 10 2 2 3" xfId="598" xr:uid="{00000000-0005-0000-0000-000072020000}"/>
    <cellStyle name="Normal 2 10 2 3" xfId="599" xr:uid="{00000000-0005-0000-0000-000073020000}"/>
    <cellStyle name="Normal 2 10 2 3 2" xfId="600" xr:uid="{00000000-0005-0000-0000-000074020000}"/>
    <cellStyle name="Normal 2 10 2 4" xfId="601" xr:uid="{00000000-0005-0000-0000-000075020000}"/>
    <cellStyle name="Normal 2 10 3" xfId="602" xr:uid="{00000000-0005-0000-0000-000076020000}"/>
    <cellStyle name="Normal 2 10 3 2" xfId="603" xr:uid="{00000000-0005-0000-0000-000077020000}"/>
    <cellStyle name="Normal 2 10 3 2 2" xfId="604" xr:uid="{00000000-0005-0000-0000-000078020000}"/>
    <cellStyle name="Normal 2 10 3 3" xfId="605" xr:uid="{00000000-0005-0000-0000-000079020000}"/>
    <cellStyle name="Normal 2 10 4" xfId="606" xr:uid="{00000000-0005-0000-0000-00007A020000}"/>
    <cellStyle name="Normal 2 10 4 2" xfId="607" xr:uid="{00000000-0005-0000-0000-00007B020000}"/>
    <cellStyle name="Normal 2 10 5" xfId="608" xr:uid="{00000000-0005-0000-0000-00007C020000}"/>
    <cellStyle name="Normal 2 11" xfId="609" xr:uid="{00000000-0005-0000-0000-00007D020000}"/>
    <cellStyle name="Normal 2 11 2" xfId="610" xr:uid="{00000000-0005-0000-0000-00007E020000}"/>
    <cellStyle name="Normal 2 11 2 2" xfId="611" xr:uid="{00000000-0005-0000-0000-00007F020000}"/>
    <cellStyle name="Normal 2 11 2 2 2" xfId="612" xr:uid="{00000000-0005-0000-0000-000080020000}"/>
    <cellStyle name="Normal 2 11 2 2 2 2" xfId="613" xr:uid="{00000000-0005-0000-0000-000081020000}"/>
    <cellStyle name="Normal 2 11 2 2 3" xfId="614" xr:uid="{00000000-0005-0000-0000-000082020000}"/>
    <cellStyle name="Normal 2 11 2 3" xfId="615" xr:uid="{00000000-0005-0000-0000-000083020000}"/>
    <cellStyle name="Normal 2 11 2 3 2" xfId="616" xr:uid="{00000000-0005-0000-0000-000084020000}"/>
    <cellStyle name="Normal 2 11 2 4" xfId="617" xr:uid="{00000000-0005-0000-0000-000085020000}"/>
    <cellStyle name="Normal 2 11 3" xfId="618" xr:uid="{00000000-0005-0000-0000-000086020000}"/>
    <cellStyle name="Normal 2 11 3 2" xfId="619" xr:uid="{00000000-0005-0000-0000-000087020000}"/>
    <cellStyle name="Normal 2 11 3 2 2" xfId="620" xr:uid="{00000000-0005-0000-0000-000088020000}"/>
    <cellStyle name="Normal 2 11 3 3" xfId="621" xr:uid="{00000000-0005-0000-0000-000089020000}"/>
    <cellStyle name="Normal 2 11 4" xfId="622" xr:uid="{00000000-0005-0000-0000-00008A020000}"/>
    <cellStyle name="Normal 2 11 4 2" xfId="623" xr:uid="{00000000-0005-0000-0000-00008B020000}"/>
    <cellStyle name="Normal 2 11 5" xfId="624" xr:uid="{00000000-0005-0000-0000-00008C020000}"/>
    <cellStyle name="Normal 2 12" xfId="625" xr:uid="{00000000-0005-0000-0000-00008D020000}"/>
    <cellStyle name="Normal 2 12 2" xfId="626" xr:uid="{00000000-0005-0000-0000-00008E020000}"/>
    <cellStyle name="Normal 2 12 2 2" xfId="627" xr:uid="{00000000-0005-0000-0000-00008F020000}"/>
    <cellStyle name="Normal 2 12 2 2 2" xfId="628" xr:uid="{00000000-0005-0000-0000-000090020000}"/>
    <cellStyle name="Normal 2 12 2 2 2 2" xfId="629" xr:uid="{00000000-0005-0000-0000-000091020000}"/>
    <cellStyle name="Normal 2 12 2 2 3" xfId="630" xr:uid="{00000000-0005-0000-0000-000092020000}"/>
    <cellStyle name="Normal 2 12 2 3" xfId="631" xr:uid="{00000000-0005-0000-0000-000093020000}"/>
    <cellStyle name="Normal 2 12 2 3 2" xfId="632" xr:uid="{00000000-0005-0000-0000-000094020000}"/>
    <cellStyle name="Normal 2 12 2 4" xfId="633" xr:uid="{00000000-0005-0000-0000-000095020000}"/>
    <cellStyle name="Normal 2 12 3" xfId="634" xr:uid="{00000000-0005-0000-0000-000096020000}"/>
    <cellStyle name="Normal 2 12 3 2" xfId="635" xr:uid="{00000000-0005-0000-0000-000097020000}"/>
    <cellStyle name="Normal 2 12 3 2 2" xfId="636" xr:uid="{00000000-0005-0000-0000-000098020000}"/>
    <cellStyle name="Normal 2 12 3 3" xfId="637" xr:uid="{00000000-0005-0000-0000-000099020000}"/>
    <cellStyle name="Normal 2 12 4" xfId="638" xr:uid="{00000000-0005-0000-0000-00009A020000}"/>
    <cellStyle name="Normal 2 12 4 2" xfId="639" xr:uid="{00000000-0005-0000-0000-00009B020000}"/>
    <cellStyle name="Normal 2 12 5" xfId="640" xr:uid="{00000000-0005-0000-0000-00009C020000}"/>
    <cellStyle name="Normal 2 13" xfId="641" xr:uid="{00000000-0005-0000-0000-00009D020000}"/>
    <cellStyle name="Normal 2 14" xfId="642" xr:uid="{00000000-0005-0000-0000-00009E020000}"/>
    <cellStyle name="Normal 2 15" xfId="643" xr:uid="{00000000-0005-0000-0000-00009F020000}"/>
    <cellStyle name="Normal 2 16" xfId="644" xr:uid="{00000000-0005-0000-0000-0000A0020000}"/>
    <cellStyle name="Normal 2 17" xfId="645" xr:uid="{00000000-0005-0000-0000-0000A1020000}"/>
    <cellStyle name="Normal 2 18" xfId="646" xr:uid="{00000000-0005-0000-0000-0000A2020000}"/>
    <cellStyle name="Normal 2 19" xfId="647" xr:uid="{00000000-0005-0000-0000-0000A3020000}"/>
    <cellStyle name="Normal 2 2" xfId="648" xr:uid="{00000000-0005-0000-0000-0000A4020000}"/>
    <cellStyle name="Normal 2 2 10" xfId="649" xr:uid="{00000000-0005-0000-0000-0000A5020000}"/>
    <cellStyle name="Normal 2 2 2" xfId="650" xr:uid="{00000000-0005-0000-0000-0000A6020000}"/>
    <cellStyle name="Normal 2 2 2 2" xfId="651" xr:uid="{00000000-0005-0000-0000-0000A7020000}"/>
    <cellStyle name="Normal 2 2 2 2 2" xfId="652" xr:uid="{00000000-0005-0000-0000-0000A8020000}"/>
    <cellStyle name="Normal 2 2 2 2 2 2" xfId="653" xr:uid="{00000000-0005-0000-0000-0000A9020000}"/>
    <cellStyle name="Normal 2 2 2 2 2 2 2" xfId="654" xr:uid="{00000000-0005-0000-0000-0000AA020000}"/>
    <cellStyle name="Normal 2 2 2 2 2 2 2 2" xfId="655" xr:uid="{00000000-0005-0000-0000-0000AB020000}"/>
    <cellStyle name="Normal 2 2 2 2 2 2 2 3" xfId="656" xr:uid="{00000000-0005-0000-0000-0000AC020000}"/>
    <cellStyle name="Normal 2 2 2 2 2 2 2 3 2" xfId="657" xr:uid="{00000000-0005-0000-0000-0000AD020000}"/>
    <cellStyle name="Normal 2 2 2 2 2 2 2 4" xfId="658" xr:uid="{00000000-0005-0000-0000-0000AE020000}"/>
    <cellStyle name="Normal 2 2 2 2 2 2 3" xfId="659" xr:uid="{00000000-0005-0000-0000-0000AF020000}"/>
    <cellStyle name="Normal 2 2 2 2 2 3" xfId="660" xr:uid="{00000000-0005-0000-0000-0000B0020000}"/>
    <cellStyle name="Normal 2 2 2 2 2 3 2" xfId="661" xr:uid="{00000000-0005-0000-0000-0000B1020000}"/>
    <cellStyle name="Normal 2 2 2 2 2 3 2 2" xfId="662" xr:uid="{00000000-0005-0000-0000-0000B2020000}"/>
    <cellStyle name="Normal 2 2 2 2 2 3 2 2 2" xfId="663" xr:uid="{00000000-0005-0000-0000-0000B3020000}"/>
    <cellStyle name="Normal 2 2 2 2 2 3 2 3" xfId="664" xr:uid="{00000000-0005-0000-0000-0000B4020000}"/>
    <cellStyle name="Normal 2 2 2 2 2 4" xfId="665" xr:uid="{00000000-0005-0000-0000-0000B5020000}"/>
    <cellStyle name="Normal 2 2 2 2 2 4 2" xfId="666" xr:uid="{00000000-0005-0000-0000-0000B6020000}"/>
    <cellStyle name="Normal 2 2 2 2 2 5" xfId="667" xr:uid="{00000000-0005-0000-0000-0000B7020000}"/>
    <cellStyle name="Normal 2 2 2 2 3" xfId="668" xr:uid="{00000000-0005-0000-0000-0000B8020000}"/>
    <cellStyle name="Normal 2 2 2 2 3 2" xfId="669" xr:uid="{00000000-0005-0000-0000-0000B9020000}"/>
    <cellStyle name="Normal 2 2 2 2 3 3" xfId="670" xr:uid="{00000000-0005-0000-0000-0000BA020000}"/>
    <cellStyle name="Normal 2 2 2 2 3 3 2" xfId="671" xr:uid="{00000000-0005-0000-0000-0000BB020000}"/>
    <cellStyle name="Normal 2 2 2 2 3 4" xfId="672" xr:uid="{00000000-0005-0000-0000-0000BC020000}"/>
    <cellStyle name="Normal 2 2 2 3" xfId="673" xr:uid="{00000000-0005-0000-0000-0000BD020000}"/>
    <cellStyle name="Normal 2 2 2 4" xfId="674" xr:uid="{00000000-0005-0000-0000-0000BE020000}"/>
    <cellStyle name="Normal 2 2 2 4 2" xfId="675" xr:uid="{00000000-0005-0000-0000-0000BF020000}"/>
    <cellStyle name="Normal 2 2 2 4 2 2" xfId="676" xr:uid="{00000000-0005-0000-0000-0000C0020000}"/>
    <cellStyle name="Normal 2 2 2 4 2 2 2" xfId="677" xr:uid="{00000000-0005-0000-0000-0000C1020000}"/>
    <cellStyle name="Normal 2 2 2 4 2 3" xfId="678" xr:uid="{00000000-0005-0000-0000-0000C2020000}"/>
    <cellStyle name="Normal 2 2 2 5" xfId="679" xr:uid="{00000000-0005-0000-0000-0000C3020000}"/>
    <cellStyle name="Normal 2 2 2 5 2" xfId="680" xr:uid="{00000000-0005-0000-0000-0000C4020000}"/>
    <cellStyle name="Normal 2 2 2 6" xfId="681" xr:uid="{00000000-0005-0000-0000-0000C5020000}"/>
    <cellStyle name="Normal 2 2 3" xfId="682" xr:uid="{00000000-0005-0000-0000-0000C6020000}"/>
    <cellStyle name="Normal 2 2 4" xfId="683" xr:uid="{00000000-0005-0000-0000-0000C7020000}"/>
    <cellStyle name="Normal 2 2 5" xfId="684" xr:uid="{00000000-0005-0000-0000-0000C8020000}"/>
    <cellStyle name="Normal 2 2 6" xfId="685" xr:uid="{00000000-0005-0000-0000-0000C9020000}"/>
    <cellStyle name="Normal 2 2 7" xfId="686" xr:uid="{00000000-0005-0000-0000-0000CA020000}"/>
    <cellStyle name="Normal 2 2 8" xfId="687" xr:uid="{00000000-0005-0000-0000-0000CB020000}"/>
    <cellStyle name="Normal 2 2 8 2" xfId="688" xr:uid="{00000000-0005-0000-0000-0000CC020000}"/>
    <cellStyle name="Normal 2 2 8 2 2" xfId="689" xr:uid="{00000000-0005-0000-0000-0000CD020000}"/>
    <cellStyle name="Normal 2 2 8 2 2 2" xfId="690" xr:uid="{00000000-0005-0000-0000-0000CE020000}"/>
    <cellStyle name="Normal 2 2 8 2 3" xfId="691" xr:uid="{00000000-0005-0000-0000-0000CF020000}"/>
    <cellStyle name="Normal 2 2 8 3" xfId="692" xr:uid="{00000000-0005-0000-0000-0000D0020000}"/>
    <cellStyle name="Normal 2 2 8 3 2" xfId="693" xr:uid="{00000000-0005-0000-0000-0000D1020000}"/>
    <cellStyle name="Normal 2 2 8 4" xfId="694" xr:uid="{00000000-0005-0000-0000-0000D2020000}"/>
    <cellStyle name="Normal 2 2 9" xfId="695" xr:uid="{00000000-0005-0000-0000-0000D3020000}"/>
    <cellStyle name="Normal 2 2 9 2" xfId="696" xr:uid="{00000000-0005-0000-0000-0000D4020000}"/>
    <cellStyle name="Normal 2 2 9 3" xfId="697" xr:uid="{00000000-0005-0000-0000-0000D5020000}"/>
    <cellStyle name="Normal 2 2 9 3 2" xfId="698" xr:uid="{00000000-0005-0000-0000-0000D6020000}"/>
    <cellStyle name="Normal 2 2 9 4" xfId="699" xr:uid="{00000000-0005-0000-0000-0000D7020000}"/>
    <cellStyle name="Normal 2 20" xfId="700" xr:uid="{00000000-0005-0000-0000-0000D8020000}"/>
    <cellStyle name="Normal 2 21" xfId="701" xr:uid="{00000000-0005-0000-0000-0000D9020000}"/>
    <cellStyle name="Normal 2 22" xfId="702" xr:uid="{00000000-0005-0000-0000-0000DA020000}"/>
    <cellStyle name="Normal 2 23" xfId="703" xr:uid="{00000000-0005-0000-0000-0000DB020000}"/>
    <cellStyle name="Normal 2 23 2" xfId="704" xr:uid="{00000000-0005-0000-0000-0000DC020000}"/>
    <cellStyle name="Normal 2 23 2 2" xfId="705" xr:uid="{00000000-0005-0000-0000-0000DD020000}"/>
    <cellStyle name="Normal 2 23 3" xfId="706" xr:uid="{00000000-0005-0000-0000-0000DE020000}"/>
    <cellStyle name="Normal 2 24" xfId="707" xr:uid="{00000000-0005-0000-0000-0000DF020000}"/>
    <cellStyle name="Normal 2 24 2" xfId="708" xr:uid="{00000000-0005-0000-0000-0000E0020000}"/>
    <cellStyle name="Normal 2 25" xfId="709" xr:uid="{00000000-0005-0000-0000-0000E1020000}"/>
    <cellStyle name="Normal 2 26" xfId="710" xr:uid="{00000000-0005-0000-0000-0000E2020000}"/>
    <cellStyle name="Normal 2 3" xfId="711" xr:uid="{00000000-0005-0000-0000-0000E3020000}"/>
    <cellStyle name="Normal 2 3 2" xfId="712" xr:uid="{00000000-0005-0000-0000-0000E4020000}"/>
    <cellStyle name="Normal 2 4" xfId="713" xr:uid="{00000000-0005-0000-0000-0000E5020000}"/>
    <cellStyle name="Normal 2 4 2" xfId="714" xr:uid="{00000000-0005-0000-0000-0000E6020000}"/>
    <cellStyle name="Normal 2 5" xfId="715" xr:uid="{00000000-0005-0000-0000-0000E7020000}"/>
    <cellStyle name="Normal 2 6" xfId="716" xr:uid="{00000000-0005-0000-0000-0000E8020000}"/>
    <cellStyle name="Normal 2 6 2" xfId="717" xr:uid="{00000000-0005-0000-0000-0000E9020000}"/>
    <cellStyle name="Normal 2 6 2 2" xfId="718" xr:uid="{00000000-0005-0000-0000-0000EA020000}"/>
    <cellStyle name="Normal 2 6 2 2 2" xfId="719" xr:uid="{00000000-0005-0000-0000-0000EB020000}"/>
    <cellStyle name="Normal 2 6 2 2 2 2" xfId="720" xr:uid="{00000000-0005-0000-0000-0000EC020000}"/>
    <cellStyle name="Normal 2 6 2 2 2 2 2" xfId="721" xr:uid="{00000000-0005-0000-0000-0000ED020000}"/>
    <cellStyle name="Normal 2 6 2 2 2 3" xfId="722" xr:uid="{00000000-0005-0000-0000-0000EE020000}"/>
    <cellStyle name="Normal 2 6 2 2 3" xfId="723" xr:uid="{00000000-0005-0000-0000-0000EF020000}"/>
    <cellStyle name="Normal 2 6 2 2 3 2" xfId="724" xr:uid="{00000000-0005-0000-0000-0000F0020000}"/>
    <cellStyle name="Normal 2 6 2 2 4" xfId="725" xr:uid="{00000000-0005-0000-0000-0000F1020000}"/>
    <cellStyle name="Normal 2 6 2 3" xfId="726" xr:uid="{00000000-0005-0000-0000-0000F2020000}"/>
    <cellStyle name="Normal 2 6 2 3 2" xfId="727" xr:uid="{00000000-0005-0000-0000-0000F3020000}"/>
    <cellStyle name="Normal 2 6 2 3 2 2" xfId="728" xr:uid="{00000000-0005-0000-0000-0000F4020000}"/>
    <cellStyle name="Normal 2 6 2 3 3" xfId="729" xr:uid="{00000000-0005-0000-0000-0000F5020000}"/>
    <cellStyle name="Normal 2 6 2 4" xfId="730" xr:uid="{00000000-0005-0000-0000-0000F6020000}"/>
    <cellStyle name="Normal 2 6 2 4 2" xfId="731" xr:uid="{00000000-0005-0000-0000-0000F7020000}"/>
    <cellStyle name="Normal 2 6 2 5" xfId="732" xr:uid="{00000000-0005-0000-0000-0000F8020000}"/>
    <cellStyle name="Normal 2 6 3" xfId="733" xr:uid="{00000000-0005-0000-0000-0000F9020000}"/>
    <cellStyle name="Normal 2 6 4" xfId="734" xr:uid="{00000000-0005-0000-0000-0000FA020000}"/>
    <cellStyle name="Normal 2 6 4 2" xfId="735" xr:uid="{00000000-0005-0000-0000-0000FB020000}"/>
    <cellStyle name="Normal 2 6 4 2 2" xfId="736" xr:uid="{00000000-0005-0000-0000-0000FC020000}"/>
    <cellStyle name="Normal 2 6 4 2 2 2" xfId="737" xr:uid="{00000000-0005-0000-0000-0000FD020000}"/>
    <cellStyle name="Normal 2 6 4 2 3" xfId="738" xr:uid="{00000000-0005-0000-0000-0000FE020000}"/>
    <cellStyle name="Normal 2 6 4 3" xfId="739" xr:uid="{00000000-0005-0000-0000-0000FF020000}"/>
    <cellStyle name="Normal 2 6 4 3 2" xfId="740" xr:uid="{00000000-0005-0000-0000-000000030000}"/>
    <cellStyle name="Normal 2 6 4 4" xfId="741" xr:uid="{00000000-0005-0000-0000-000001030000}"/>
    <cellStyle name="Normal 2 6 5" xfId="742" xr:uid="{00000000-0005-0000-0000-000002030000}"/>
    <cellStyle name="Normal 2 6 5 2" xfId="743" xr:uid="{00000000-0005-0000-0000-000003030000}"/>
    <cellStyle name="Normal 2 6 5 2 2" xfId="744" xr:uid="{00000000-0005-0000-0000-000004030000}"/>
    <cellStyle name="Normal 2 6 5 3" xfId="745" xr:uid="{00000000-0005-0000-0000-000005030000}"/>
    <cellStyle name="Normal 2 6 6" xfId="746" xr:uid="{00000000-0005-0000-0000-000006030000}"/>
    <cellStyle name="Normal 2 6 6 2" xfId="747" xr:uid="{00000000-0005-0000-0000-000007030000}"/>
    <cellStyle name="Normal 2 6 7" xfId="748" xr:uid="{00000000-0005-0000-0000-000008030000}"/>
    <cellStyle name="Normal 2 7" xfId="749" xr:uid="{00000000-0005-0000-0000-000009030000}"/>
    <cellStyle name="Normal 2 7 2" xfId="750" xr:uid="{00000000-0005-0000-0000-00000A030000}"/>
    <cellStyle name="Normal 2 7 2 2" xfId="751" xr:uid="{00000000-0005-0000-0000-00000B030000}"/>
    <cellStyle name="Normal 2 7 2 2 2" xfId="752" xr:uid="{00000000-0005-0000-0000-00000C030000}"/>
    <cellStyle name="Normal 2 7 2 2 2 2" xfId="753" xr:uid="{00000000-0005-0000-0000-00000D030000}"/>
    <cellStyle name="Normal 2 7 2 2 2 2 2" xfId="754" xr:uid="{00000000-0005-0000-0000-00000E030000}"/>
    <cellStyle name="Normal 2 7 2 2 2 3" xfId="755" xr:uid="{00000000-0005-0000-0000-00000F030000}"/>
    <cellStyle name="Normal 2 7 2 2 3" xfId="756" xr:uid="{00000000-0005-0000-0000-000010030000}"/>
    <cellStyle name="Normal 2 7 2 2 3 2" xfId="757" xr:uid="{00000000-0005-0000-0000-000011030000}"/>
    <cellStyle name="Normal 2 7 2 2 4" xfId="758" xr:uid="{00000000-0005-0000-0000-000012030000}"/>
    <cellStyle name="Normal 2 7 2 3" xfId="759" xr:uid="{00000000-0005-0000-0000-000013030000}"/>
    <cellStyle name="Normal 2 7 2 3 2" xfId="760" xr:uid="{00000000-0005-0000-0000-000014030000}"/>
    <cellStyle name="Normal 2 7 2 3 2 2" xfId="761" xr:uid="{00000000-0005-0000-0000-000015030000}"/>
    <cellStyle name="Normal 2 7 2 3 3" xfId="762" xr:uid="{00000000-0005-0000-0000-000016030000}"/>
    <cellStyle name="Normal 2 7 2 4" xfId="763" xr:uid="{00000000-0005-0000-0000-000017030000}"/>
    <cellStyle name="Normal 2 7 2 4 2" xfId="764" xr:uid="{00000000-0005-0000-0000-000018030000}"/>
    <cellStyle name="Normal 2 7 2 5" xfId="765" xr:uid="{00000000-0005-0000-0000-000019030000}"/>
    <cellStyle name="Normal 2 7 3" xfId="766" xr:uid="{00000000-0005-0000-0000-00001A030000}"/>
    <cellStyle name="Normal 2 7 3 2" xfId="767" xr:uid="{00000000-0005-0000-0000-00001B030000}"/>
    <cellStyle name="Normal 2 7 3 2 2" xfId="768" xr:uid="{00000000-0005-0000-0000-00001C030000}"/>
    <cellStyle name="Normal 2 7 3 2 2 2" xfId="769" xr:uid="{00000000-0005-0000-0000-00001D030000}"/>
    <cellStyle name="Normal 2 7 3 2 3" xfId="770" xr:uid="{00000000-0005-0000-0000-00001E030000}"/>
    <cellStyle name="Normal 2 7 3 3" xfId="771" xr:uid="{00000000-0005-0000-0000-00001F030000}"/>
    <cellStyle name="Normal 2 7 3 3 2" xfId="772" xr:uid="{00000000-0005-0000-0000-000020030000}"/>
    <cellStyle name="Normal 2 7 3 4" xfId="773" xr:uid="{00000000-0005-0000-0000-000021030000}"/>
    <cellStyle name="Normal 2 7 4" xfId="774" xr:uid="{00000000-0005-0000-0000-000022030000}"/>
    <cellStyle name="Normal 2 7 4 2" xfId="775" xr:uid="{00000000-0005-0000-0000-000023030000}"/>
    <cellStyle name="Normal 2 7 4 2 2" xfId="776" xr:uid="{00000000-0005-0000-0000-000024030000}"/>
    <cellStyle name="Normal 2 7 4 3" xfId="777" xr:uid="{00000000-0005-0000-0000-000025030000}"/>
    <cellStyle name="Normal 2 7 5" xfId="778" xr:uid="{00000000-0005-0000-0000-000026030000}"/>
    <cellStyle name="Normal 2 7 5 2" xfId="779" xr:uid="{00000000-0005-0000-0000-000027030000}"/>
    <cellStyle name="Normal 2 7 6" xfId="780" xr:uid="{00000000-0005-0000-0000-000028030000}"/>
    <cellStyle name="Normal 2 8" xfId="781" xr:uid="{00000000-0005-0000-0000-000029030000}"/>
    <cellStyle name="Normal 2 8 2" xfId="782" xr:uid="{00000000-0005-0000-0000-00002A030000}"/>
    <cellStyle name="Normal 2 8 2 2" xfId="783" xr:uid="{00000000-0005-0000-0000-00002B030000}"/>
    <cellStyle name="Normal 2 8 2 2 2" xfId="784" xr:uid="{00000000-0005-0000-0000-00002C030000}"/>
    <cellStyle name="Normal 2 8 2 2 2 2" xfId="785" xr:uid="{00000000-0005-0000-0000-00002D030000}"/>
    <cellStyle name="Normal 2 8 2 2 2 2 2" xfId="786" xr:uid="{00000000-0005-0000-0000-00002E030000}"/>
    <cellStyle name="Normal 2 8 2 2 2 3" xfId="787" xr:uid="{00000000-0005-0000-0000-00002F030000}"/>
    <cellStyle name="Normal 2 8 2 2 3" xfId="788" xr:uid="{00000000-0005-0000-0000-000030030000}"/>
    <cellStyle name="Normal 2 8 2 2 3 2" xfId="789" xr:uid="{00000000-0005-0000-0000-000031030000}"/>
    <cellStyle name="Normal 2 8 2 2 4" xfId="790" xr:uid="{00000000-0005-0000-0000-000032030000}"/>
    <cellStyle name="Normal 2 8 2 3" xfId="791" xr:uid="{00000000-0005-0000-0000-000033030000}"/>
    <cellStyle name="Normal 2 8 2 3 2" xfId="792" xr:uid="{00000000-0005-0000-0000-000034030000}"/>
    <cellStyle name="Normal 2 8 2 3 2 2" xfId="793" xr:uid="{00000000-0005-0000-0000-000035030000}"/>
    <cellStyle name="Normal 2 8 2 3 3" xfId="794" xr:uid="{00000000-0005-0000-0000-000036030000}"/>
    <cellStyle name="Normal 2 8 2 4" xfId="795" xr:uid="{00000000-0005-0000-0000-000037030000}"/>
    <cellStyle name="Normal 2 8 2 4 2" xfId="796" xr:uid="{00000000-0005-0000-0000-000038030000}"/>
    <cellStyle name="Normal 2 8 2 5" xfId="797" xr:uid="{00000000-0005-0000-0000-000039030000}"/>
    <cellStyle name="Normal 2 9" xfId="798" xr:uid="{00000000-0005-0000-0000-00003A030000}"/>
    <cellStyle name="Normal 2 9 2" xfId="799" xr:uid="{00000000-0005-0000-0000-00003B030000}"/>
    <cellStyle name="Normal 2 9 2 2" xfId="800" xr:uid="{00000000-0005-0000-0000-00003C030000}"/>
    <cellStyle name="Normal 2 9 2 2 2" xfId="801" xr:uid="{00000000-0005-0000-0000-00003D030000}"/>
    <cellStyle name="Normal 2 9 2 2 2 2" xfId="802" xr:uid="{00000000-0005-0000-0000-00003E030000}"/>
    <cellStyle name="Normal 2 9 2 2 3" xfId="803" xr:uid="{00000000-0005-0000-0000-00003F030000}"/>
    <cellStyle name="Normal 2 9 2 3" xfId="804" xr:uid="{00000000-0005-0000-0000-000040030000}"/>
    <cellStyle name="Normal 2 9 2 3 2" xfId="805" xr:uid="{00000000-0005-0000-0000-000041030000}"/>
    <cellStyle name="Normal 2 9 2 4" xfId="806" xr:uid="{00000000-0005-0000-0000-000042030000}"/>
    <cellStyle name="Normal 2 9 3" xfId="807" xr:uid="{00000000-0005-0000-0000-000043030000}"/>
    <cellStyle name="Normal 2 9 3 2" xfId="808" xr:uid="{00000000-0005-0000-0000-000044030000}"/>
    <cellStyle name="Normal 2 9 3 2 2" xfId="809" xr:uid="{00000000-0005-0000-0000-000045030000}"/>
    <cellStyle name="Normal 2 9 3 3" xfId="810" xr:uid="{00000000-0005-0000-0000-000046030000}"/>
    <cellStyle name="Normal 2 9 4" xfId="811" xr:uid="{00000000-0005-0000-0000-000047030000}"/>
    <cellStyle name="Normal 2 9 4 2" xfId="812" xr:uid="{00000000-0005-0000-0000-000048030000}"/>
    <cellStyle name="Normal 2 9 5" xfId="813" xr:uid="{00000000-0005-0000-0000-000049030000}"/>
    <cellStyle name="Normal 20" xfId="814" xr:uid="{00000000-0005-0000-0000-00004A030000}"/>
    <cellStyle name="Normal 20 2" xfId="815" xr:uid="{00000000-0005-0000-0000-00004B030000}"/>
    <cellStyle name="Normal 20 2 2" xfId="816" xr:uid="{00000000-0005-0000-0000-00004C030000}"/>
    <cellStyle name="Normal 20 2 2 2" xfId="817" xr:uid="{00000000-0005-0000-0000-00004D030000}"/>
    <cellStyle name="Normal 20 2 2 2 2" xfId="818" xr:uid="{00000000-0005-0000-0000-00004E030000}"/>
    <cellStyle name="Normal 20 2 2 2 2 2" xfId="819" xr:uid="{00000000-0005-0000-0000-00004F030000}"/>
    <cellStyle name="Normal 20 2 2 2 3" xfId="820" xr:uid="{00000000-0005-0000-0000-000050030000}"/>
    <cellStyle name="Normal 20 2 2 3" xfId="821" xr:uid="{00000000-0005-0000-0000-000051030000}"/>
    <cellStyle name="Normal 20 2 2 3 2" xfId="822" xr:uid="{00000000-0005-0000-0000-000052030000}"/>
    <cellStyle name="Normal 20 2 2 4" xfId="823" xr:uid="{00000000-0005-0000-0000-000053030000}"/>
    <cellStyle name="Normal 20 2 3" xfId="824" xr:uid="{00000000-0005-0000-0000-000054030000}"/>
    <cellStyle name="Normal 20 2 3 2" xfId="825" xr:uid="{00000000-0005-0000-0000-000055030000}"/>
    <cellStyle name="Normal 20 2 3 2 2" xfId="826" xr:uid="{00000000-0005-0000-0000-000056030000}"/>
    <cellStyle name="Normal 20 2 3 3" xfId="827" xr:uid="{00000000-0005-0000-0000-000057030000}"/>
    <cellStyle name="Normal 20 2 4" xfId="828" xr:uid="{00000000-0005-0000-0000-000058030000}"/>
    <cellStyle name="Normal 20 2 4 2" xfId="829" xr:uid="{00000000-0005-0000-0000-000059030000}"/>
    <cellStyle name="Normal 20 2 5" xfId="830" xr:uid="{00000000-0005-0000-0000-00005A030000}"/>
    <cellStyle name="Normal 20 3" xfId="831" xr:uid="{00000000-0005-0000-0000-00005B030000}"/>
    <cellStyle name="Normal 20 3 2" xfId="832" xr:uid="{00000000-0005-0000-0000-00005C030000}"/>
    <cellStyle name="Normal 20 3 2 2" xfId="833" xr:uid="{00000000-0005-0000-0000-00005D030000}"/>
    <cellStyle name="Normal 20 3 2 2 2" xfId="834" xr:uid="{00000000-0005-0000-0000-00005E030000}"/>
    <cellStyle name="Normal 20 3 2 2 2 2" xfId="835" xr:uid="{00000000-0005-0000-0000-00005F030000}"/>
    <cellStyle name="Normal 20 3 2 2 3" xfId="836" xr:uid="{00000000-0005-0000-0000-000060030000}"/>
    <cellStyle name="Normal 20 3 2 3" xfId="837" xr:uid="{00000000-0005-0000-0000-000061030000}"/>
    <cellStyle name="Normal 20 3 2 3 2" xfId="838" xr:uid="{00000000-0005-0000-0000-000062030000}"/>
    <cellStyle name="Normal 20 3 2 4" xfId="839" xr:uid="{00000000-0005-0000-0000-000063030000}"/>
    <cellStyle name="Normal 20 3 3" xfId="840" xr:uid="{00000000-0005-0000-0000-000064030000}"/>
    <cellStyle name="Normal 20 3 3 2" xfId="841" xr:uid="{00000000-0005-0000-0000-000065030000}"/>
    <cellStyle name="Normal 20 3 3 2 2" xfId="842" xr:uid="{00000000-0005-0000-0000-000066030000}"/>
    <cellStyle name="Normal 20 3 3 3" xfId="843" xr:uid="{00000000-0005-0000-0000-000067030000}"/>
    <cellStyle name="Normal 20 3 4" xfId="844" xr:uid="{00000000-0005-0000-0000-000068030000}"/>
    <cellStyle name="Normal 20 3 4 2" xfId="845" xr:uid="{00000000-0005-0000-0000-000069030000}"/>
    <cellStyle name="Normal 20 3 5" xfId="846" xr:uid="{00000000-0005-0000-0000-00006A030000}"/>
    <cellStyle name="Normal 20 4" xfId="847" xr:uid="{00000000-0005-0000-0000-00006B030000}"/>
    <cellStyle name="Normal 20 4 2" xfId="848" xr:uid="{00000000-0005-0000-0000-00006C030000}"/>
    <cellStyle name="Normal 20 4 2 2" xfId="849" xr:uid="{00000000-0005-0000-0000-00006D030000}"/>
    <cellStyle name="Normal 20 4 2 2 2" xfId="850" xr:uid="{00000000-0005-0000-0000-00006E030000}"/>
    <cellStyle name="Normal 20 4 2 3" xfId="851" xr:uid="{00000000-0005-0000-0000-00006F030000}"/>
    <cellStyle name="Normal 20 4 3" xfId="852" xr:uid="{00000000-0005-0000-0000-000070030000}"/>
    <cellStyle name="Normal 20 4 3 2" xfId="853" xr:uid="{00000000-0005-0000-0000-000071030000}"/>
    <cellStyle name="Normal 20 4 4" xfId="854" xr:uid="{00000000-0005-0000-0000-000072030000}"/>
    <cellStyle name="Normal 20 5" xfId="855" xr:uid="{00000000-0005-0000-0000-000073030000}"/>
    <cellStyle name="Normal 20 5 2" xfId="856" xr:uid="{00000000-0005-0000-0000-000074030000}"/>
    <cellStyle name="Normal 20 5 2 2" xfId="857" xr:uid="{00000000-0005-0000-0000-000075030000}"/>
    <cellStyle name="Normal 20 5 3" xfId="858" xr:uid="{00000000-0005-0000-0000-000076030000}"/>
    <cellStyle name="Normal 20 6" xfId="859" xr:uid="{00000000-0005-0000-0000-000077030000}"/>
    <cellStyle name="Normal 20 6 2" xfId="860" xr:uid="{00000000-0005-0000-0000-000078030000}"/>
    <cellStyle name="Normal 20 7" xfId="861" xr:uid="{00000000-0005-0000-0000-000079030000}"/>
    <cellStyle name="Normal 21" xfId="862" xr:uid="{00000000-0005-0000-0000-00007A030000}"/>
    <cellStyle name="Normal 21 2" xfId="863" xr:uid="{00000000-0005-0000-0000-00007B030000}"/>
    <cellStyle name="Normal 21 2 2" xfId="864" xr:uid="{00000000-0005-0000-0000-00007C030000}"/>
    <cellStyle name="Normal 21 2 2 2" xfId="865" xr:uid="{00000000-0005-0000-0000-00007D030000}"/>
    <cellStyle name="Normal 21 2 2 2 2" xfId="866" xr:uid="{00000000-0005-0000-0000-00007E030000}"/>
    <cellStyle name="Normal 21 2 2 2 2 2" xfId="867" xr:uid="{00000000-0005-0000-0000-00007F030000}"/>
    <cellStyle name="Normal 21 2 2 2 3" xfId="868" xr:uid="{00000000-0005-0000-0000-000080030000}"/>
    <cellStyle name="Normal 21 2 2 3" xfId="869" xr:uid="{00000000-0005-0000-0000-000081030000}"/>
    <cellStyle name="Normal 21 2 2 3 2" xfId="870" xr:uid="{00000000-0005-0000-0000-000082030000}"/>
    <cellStyle name="Normal 21 2 2 4" xfId="871" xr:uid="{00000000-0005-0000-0000-000083030000}"/>
    <cellStyle name="Normal 21 2 3" xfId="872" xr:uid="{00000000-0005-0000-0000-000084030000}"/>
    <cellStyle name="Normal 21 2 3 2" xfId="873" xr:uid="{00000000-0005-0000-0000-000085030000}"/>
    <cellStyle name="Normal 21 2 3 2 2" xfId="874" xr:uid="{00000000-0005-0000-0000-000086030000}"/>
    <cellStyle name="Normal 21 2 3 3" xfId="875" xr:uid="{00000000-0005-0000-0000-000087030000}"/>
    <cellStyle name="Normal 21 2 4" xfId="876" xr:uid="{00000000-0005-0000-0000-000088030000}"/>
    <cellStyle name="Normal 21 2 4 2" xfId="877" xr:uid="{00000000-0005-0000-0000-000089030000}"/>
    <cellStyle name="Normal 21 2 5" xfId="878" xr:uid="{00000000-0005-0000-0000-00008A030000}"/>
    <cellStyle name="Normal 21 3" xfId="879" xr:uid="{00000000-0005-0000-0000-00008B030000}"/>
    <cellStyle name="Normal 21 3 2" xfId="880" xr:uid="{00000000-0005-0000-0000-00008C030000}"/>
    <cellStyle name="Normal 21 3 2 2" xfId="881" xr:uid="{00000000-0005-0000-0000-00008D030000}"/>
    <cellStyle name="Normal 21 3 2 2 2" xfId="882" xr:uid="{00000000-0005-0000-0000-00008E030000}"/>
    <cellStyle name="Normal 21 3 2 3" xfId="883" xr:uid="{00000000-0005-0000-0000-00008F030000}"/>
    <cellStyle name="Normal 21 3 3" xfId="884" xr:uid="{00000000-0005-0000-0000-000090030000}"/>
    <cellStyle name="Normal 21 3 3 2" xfId="885" xr:uid="{00000000-0005-0000-0000-000091030000}"/>
    <cellStyle name="Normal 21 3 4" xfId="886" xr:uid="{00000000-0005-0000-0000-000092030000}"/>
    <cellStyle name="Normal 21 4" xfId="887" xr:uid="{00000000-0005-0000-0000-000093030000}"/>
    <cellStyle name="Normal 21 4 2" xfId="888" xr:uid="{00000000-0005-0000-0000-000094030000}"/>
    <cellStyle name="Normal 21 4 2 2" xfId="889" xr:uid="{00000000-0005-0000-0000-000095030000}"/>
    <cellStyle name="Normal 21 4 3" xfId="890" xr:uid="{00000000-0005-0000-0000-000096030000}"/>
    <cellStyle name="Normal 21 5" xfId="891" xr:uid="{00000000-0005-0000-0000-000097030000}"/>
    <cellStyle name="Normal 21 5 2" xfId="892" xr:uid="{00000000-0005-0000-0000-000098030000}"/>
    <cellStyle name="Normal 21 6" xfId="893" xr:uid="{00000000-0005-0000-0000-000099030000}"/>
    <cellStyle name="Normal 22" xfId="894" xr:uid="{00000000-0005-0000-0000-00009A030000}"/>
    <cellStyle name="Normal 22 2" xfId="895" xr:uid="{00000000-0005-0000-0000-00009B030000}"/>
    <cellStyle name="Normal 22 2 2" xfId="896" xr:uid="{00000000-0005-0000-0000-00009C030000}"/>
    <cellStyle name="Normal 22 2 2 2" xfId="897" xr:uid="{00000000-0005-0000-0000-00009D030000}"/>
    <cellStyle name="Normal 22 2 2 2 2" xfId="898" xr:uid="{00000000-0005-0000-0000-00009E030000}"/>
    <cellStyle name="Normal 22 2 2 2 2 2" xfId="899" xr:uid="{00000000-0005-0000-0000-00009F030000}"/>
    <cellStyle name="Normal 22 2 2 2 3" xfId="900" xr:uid="{00000000-0005-0000-0000-0000A0030000}"/>
    <cellStyle name="Normal 22 2 2 3" xfId="901" xr:uid="{00000000-0005-0000-0000-0000A1030000}"/>
    <cellStyle name="Normal 22 2 2 3 2" xfId="902" xr:uid="{00000000-0005-0000-0000-0000A2030000}"/>
    <cellStyle name="Normal 22 2 2 4" xfId="903" xr:uid="{00000000-0005-0000-0000-0000A3030000}"/>
    <cellStyle name="Normal 22 2 3" xfId="904" xr:uid="{00000000-0005-0000-0000-0000A4030000}"/>
    <cellStyle name="Normal 22 2 3 2" xfId="905" xr:uid="{00000000-0005-0000-0000-0000A5030000}"/>
    <cellStyle name="Normal 22 2 3 2 2" xfId="906" xr:uid="{00000000-0005-0000-0000-0000A6030000}"/>
    <cellStyle name="Normal 22 2 3 3" xfId="907" xr:uid="{00000000-0005-0000-0000-0000A7030000}"/>
    <cellStyle name="Normal 22 2 4" xfId="908" xr:uid="{00000000-0005-0000-0000-0000A8030000}"/>
    <cellStyle name="Normal 22 2 4 2" xfId="909" xr:uid="{00000000-0005-0000-0000-0000A9030000}"/>
    <cellStyle name="Normal 22 2 5" xfId="910" xr:uid="{00000000-0005-0000-0000-0000AA030000}"/>
    <cellStyle name="Normal 22 3" xfId="911" xr:uid="{00000000-0005-0000-0000-0000AB030000}"/>
    <cellStyle name="Normal 22 3 2" xfId="912" xr:uid="{00000000-0005-0000-0000-0000AC030000}"/>
    <cellStyle name="Normal 22 3 2 2" xfId="913" xr:uid="{00000000-0005-0000-0000-0000AD030000}"/>
    <cellStyle name="Normal 22 3 2 2 2" xfId="914" xr:uid="{00000000-0005-0000-0000-0000AE030000}"/>
    <cellStyle name="Normal 22 3 2 3" xfId="915" xr:uid="{00000000-0005-0000-0000-0000AF030000}"/>
    <cellStyle name="Normal 22 3 3" xfId="916" xr:uid="{00000000-0005-0000-0000-0000B0030000}"/>
    <cellStyle name="Normal 22 3 3 2" xfId="917" xr:uid="{00000000-0005-0000-0000-0000B1030000}"/>
    <cellStyle name="Normal 22 3 4" xfId="918" xr:uid="{00000000-0005-0000-0000-0000B2030000}"/>
    <cellStyle name="Normal 22 4" xfId="919" xr:uid="{00000000-0005-0000-0000-0000B3030000}"/>
    <cellStyle name="Normal 22 4 2" xfId="920" xr:uid="{00000000-0005-0000-0000-0000B4030000}"/>
    <cellStyle name="Normal 22 4 2 2" xfId="921" xr:uid="{00000000-0005-0000-0000-0000B5030000}"/>
    <cellStyle name="Normal 22 4 3" xfId="922" xr:uid="{00000000-0005-0000-0000-0000B6030000}"/>
    <cellStyle name="Normal 22 5" xfId="923" xr:uid="{00000000-0005-0000-0000-0000B7030000}"/>
    <cellStyle name="Normal 22 5 2" xfId="924" xr:uid="{00000000-0005-0000-0000-0000B8030000}"/>
    <cellStyle name="Normal 22 6" xfId="925" xr:uid="{00000000-0005-0000-0000-0000B9030000}"/>
    <cellStyle name="Normal 23" xfId="926" xr:uid="{00000000-0005-0000-0000-0000BA030000}"/>
    <cellStyle name="Normal 24" xfId="927" xr:uid="{00000000-0005-0000-0000-0000BB030000}"/>
    <cellStyle name="Normal 24 2" xfId="928" xr:uid="{00000000-0005-0000-0000-0000BC030000}"/>
    <cellStyle name="Normal 24 2 2" xfId="929" xr:uid="{00000000-0005-0000-0000-0000BD030000}"/>
    <cellStyle name="Normal 24 2 2 2" xfId="930" xr:uid="{00000000-0005-0000-0000-0000BE030000}"/>
    <cellStyle name="Normal 24 2 2 2 2" xfId="931" xr:uid="{00000000-0005-0000-0000-0000BF030000}"/>
    <cellStyle name="Normal 24 2 2 3" xfId="932" xr:uid="{00000000-0005-0000-0000-0000C0030000}"/>
    <cellStyle name="Normal 24 2 3" xfId="933" xr:uid="{00000000-0005-0000-0000-0000C1030000}"/>
    <cellStyle name="Normal 24 2 3 2" xfId="934" xr:uid="{00000000-0005-0000-0000-0000C2030000}"/>
    <cellStyle name="Normal 24 2 4" xfId="935" xr:uid="{00000000-0005-0000-0000-0000C3030000}"/>
    <cellStyle name="Normal 24 3" xfId="936" xr:uid="{00000000-0005-0000-0000-0000C4030000}"/>
    <cellStyle name="Normal 24 3 2" xfId="937" xr:uid="{00000000-0005-0000-0000-0000C5030000}"/>
    <cellStyle name="Normal 24 3 2 2" xfId="938" xr:uid="{00000000-0005-0000-0000-0000C6030000}"/>
    <cellStyle name="Normal 24 3 3" xfId="939" xr:uid="{00000000-0005-0000-0000-0000C7030000}"/>
    <cellStyle name="Normal 24 4" xfId="940" xr:uid="{00000000-0005-0000-0000-0000C8030000}"/>
    <cellStyle name="Normal 24 4 2" xfId="941" xr:uid="{00000000-0005-0000-0000-0000C9030000}"/>
    <cellStyle name="Normal 24 5" xfId="942" xr:uid="{00000000-0005-0000-0000-0000CA030000}"/>
    <cellStyle name="Normal 25" xfId="943" xr:uid="{00000000-0005-0000-0000-0000CB030000}"/>
    <cellStyle name="Normal 25 2" xfId="944" xr:uid="{00000000-0005-0000-0000-0000CC030000}"/>
    <cellStyle name="Normal 25 2 2" xfId="945" xr:uid="{00000000-0005-0000-0000-0000CD030000}"/>
    <cellStyle name="Normal 25 2 2 2" xfId="946" xr:uid="{00000000-0005-0000-0000-0000CE030000}"/>
    <cellStyle name="Normal 25 2 2 2 2" xfId="947" xr:uid="{00000000-0005-0000-0000-0000CF030000}"/>
    <cellStyle name="Normal 25 2 2 2 2 2" xfId="948" xr:uid="{00000000-0005-0000-0000-0000D0030000}"/>
    <cellStyle name="Normal 25 2 2 2 3" xfId="949" xr:uid="{00000000-0005-0000-0000-0000D1030000}"/>
    <cellStyle name="Normal 25 2 2 3" xfId="950" xr:uid="{00000000-0005-0000-0000-0000D2030000}"/>
    <cellStyle name="Normal 25 2 2 3 2" xfId="951" xr:uid="{00000000-0005-0000-0000-0000D3030000}"/>
    <cellStyle name="Normal 25 2 2 4" xfId="952" xr:uid="{00000000-0005-0000-0000-0000D4030000}"/>
    <cellStyle name="Normal 25 2 3" xfId="953" xr:uid="{00000000-0005-0000-0000-0000D5030000}"/>
    <cellStyle name="Normal 25 2 3 2" xfId="954" xr:uid="{00000000-0005-0000-0000-0000D6030000}"/>
    <cellStyle name="Normal 25 2 3 2 2" xfId="955" xr:uid="{00000000-0005-0000-0000-0000D7030000}"/>
    <cellStyle name="Normal 25 2 3 3" xfId="956" xr:uid="{00000000-0005-0000-0000-0000D8030000}"/>
    <cellStyle name="Normal 25 2 4" xfId="957" xr:uid="{00000000-0005-0000-0000-0000D9030000}"/>
    <cellStyle name="Normal 25 2 4 2" xfId="958" xr:uid="{00000000-0005-0000-0000-0000DA030000}"/>
    <cellStyle name="Normal 25 2 5" xfId="959" xr:uid="{00000000-0005-0000-0000-0000DB030000}"/>
    <cellStyle name="Normal 25 3" xfId="960" xr:uid="{00000000-0005-0000-0000-0000DC030000}"/>
    <cellStyle name="Normal 25 3 2" xfId="961" xr:uid="{00000000-0005-0000-0000-0000DD030000}"/>
    <cellStyle name="Normal 25 3 2 2" xfId="962" xr:uid="{00000000-0005-0000-0000-0000DE030000}"/>
    <cellStyle name="Normal 25 3 2 2 2" xfId="963" xr:uid="{00000000-0005-0000-0000-0000DF030000}"/>
    <cellStyle name="Normal 25 3 2 3" xfId="964" xr:uid="{00000000-0005-0000-0000-0000E0030000}"/>
    <cellStyle name="Normal 25 3 3" xfId="965" xr:uid="{00000000-0005-0000-0000-0000E1030000}"/>
    <cellStyle name="Normal 25 3 3 2" xfId="966" xr:uid="{00000000-0005-0000-0000-0000E2030000}"/>
    <cellStyle name="Normal 25 3 4" xfId="967" xr:uid="{00000000-0005-0000-0000-0000E3030000}"/>
    <cellStyle name="Normal 25 4" xfId="968" xr:uid="{00000000-0005-0000-0000-0000E4030000}"/>
    <cellStyle name="Normal 25 4 2" xfId="969" xr:uid="{00000000-0005-0000-0000-0000E5030000}"/>
    <cellStyle name="Normal 25 4 2 2" xfId="970" xr:uid="{00000000-0005-0000-0000-0000E6030000}"/>
    <cellStyle name="Normal 25 4 3" xfId="971" xr:uid="{00000000-0005-0000-0000-0000E7030000}"/>
    <cellStyle name="Normal 25 5" xfId="972" xr:uid="{00000000-0005-0000-0000-0000E8030000}"/>
    <cellStyle name="Normal 25 5 2" xfId="973" xr:uid="{00000000-0005-0000-0000-0000E9030000}"/>
    <cellStyle name="Normal 25 6" xfId="974" xr:uid="{00000000-0005-0000-0000-0000EA030000}"/>
    <cellStyle name="Normal 26" xfId="975" xr:uid="{00000000-0005-0000-0000-0000EB030000}"/>
    <cellStyle name="Normal 26 2" xfId="976" xr:uid="{00000000-0005-0000-0000-0000EC030000}"/>
    <cellStyle name="Normal 26 3" xfId="977" xr:uid="{00000000-0005-0000-0000-0000ED030000}"/>
    <cellStyle name="Normal 27" xfId="978" xr:uid="{00000000-0005-0000-0000-0000EE030000}"/>
    <cellStyle name="Normal 27 2" xfId="979" xr:uid="{00000000-0005-0000-0000-0000EF030000}"/>
    <cellStyle name="Normal 27 2 2" xfId="980" xr:uid="{00000000-0005-0000-0000-0000F0030000}"/>
    <cellStyle name="Normal 27 2 2 2" xfId="981" xr:uid="{00000000-0005-0000-0000-0000F1030000}"/>
    <cellStyle name="Normal 27 2 2 2 2" xfId="982" xr:uid="{00000000-0005-0000-0000-0000F2030000}"/>
    <cellStyle name="Normal 27 2 2 3" xfId="983" xr:uid="{00000000-0005-0000-0000-0000F3030000}"/>
    <cellStyle name="Normal 27 2 3" xfId="984" xr:uid="{00000000-0005-0000-0000-0000F4030000}"/>
    <cellStyle name="Normal 27 2 3 2" xfId="985" xr:uid="{00000000-0005-0000-0000-0000F5030000}"/>
    <cellStyle name="Normal 27 2 4" xfId="986" xr:uid="{00000000-0005-0000-0000-0000F6030000}"/>
    <cellStyle name="Normal 27 3" xfId="987" xr:uid="{00000000-0005-0000-0000-0000F7030000}"/>
    <cellStyle name="Normal 27 3 2" xfId="988" xr:uid="{00000000-0005-0000-0000-0000F8030000}"/>
    <cellStyle name="Normal 27 3 2 2" xfId="989" xr:uid="{00000000-0005-0000-0000-0000F9030000}"/>
    <cellStyle name="Normal 27 3 3" xfId="990" xr:uid="{00000000-0005-0000-0000-0000FA030000}"/>
    <cellStyle name="Normal 27 4" xfId="991" xr:uid="{00000000-0005-0000-0000-0000FB030000}"/>
    <cellStyle name="Normal 27 4 2" xfId="992" xr:uid="{00000000-0005-0000-0000-0000FC030000}"/>
    <cellStyle name="Normal 27 5" xfId="993" xr:uid="{00000000-0005-0000-0000-0000FD030000}"/>
    <cellStyle name="Normal 28" xfId="994" xr:uid="{00000000-0005-0000-0000-0000FE030000}"/>
    <cellStyle name="Normal 28 2" xfId="995" xr:uid="{00000000-0005-0000-0000-0000FF030000}"/>
    <cellStyle name="Normal 28 3" xfId="996" xr:uid="{00000000-0005-0000-0000-000000040000}"/>
    <cellStyle name="Normal 29" xfId="997" xr:uid="{00000000-0005-0000-0000-000001040000}"/>
    <cellStyle name="Normal 29 2" xfId="998" xr:uid="{00000000-0005-0000-0000-000002040000}"/>
    <cellStyle name="Normal 29 2 2" xfId="999" xr:uid="{00000000-0005-0000-0000-000003040000}"/>
    <cellStyle name="Normal 29 2 2 2" xfId="1000" xr:uid="{00000000-0005-0000-0000-000004040000}"/>
    <cellStyle name="Normal 29 2 2 2 2" xfId="1001" xr:uid="{00000000-0005-0000-0000-000005040000}"/>
    <cellStyle name="Normal 29 2 2 3" xfId="1002" xr:uid="{00000000-0005-0000-0000-000006040000}"/>
    <cellStyle name="Normal 29 2 3" xfId="1003" xr:uid="{00000000-0005-0000-0000-000007040000}"/>
    <cellStyle name="Normal 29 2 3 2" xfId="1004" xr:uid="{00000000-0005-0000-0000-000008040000}"/>
    <cellStyle name="Normal 29 2 4" xfId="1005" xr:uid="{00000000-0005-0000-0000-000009040000}"/>
    <cellStyle name="Normal 29 3" xfId="1006" xr:uid="{00000000-0005-0000-0000-00000A040000}"/>
    <cellStyle name="Normal 29 3 2" xfId="1007" xr:uid="{00000000-0005-0000-0000-00000B040000}"/>
    <cellStyle name="Normal 29 3 2 2" xfId="1008" xr:uid="{00000000-0005-0000-0000-00000C040000}"/>
    <cellStyle name="Normal 29 3 3" xfId="1009" xr:uid="{00000000-0005-0000-0000-00000D040000}"/>
    <cellStyle name="Normal 29 4" xfId="1010" xr:uid="{00000000-0005-0000-0000-00000E040000}"/>
    <cellStyle name="Normal 29 4 2" xfId="1011" xr:uid="{00000000-0005-0000-0000-00000F040000}"/>
    <cellStyle name="Normal 29 5" xfId="1012" xr:uid="{00000000-0005-0000-0000-000010040000}"/>
    <cellStyle name="Normal 3" xfId="1013" xr:uid="{00000000-0005-0000-0000-000011040000}"/>
    <cellStyle name="Normal 3 10" xfId="1014" xr:uid="{00000000-0005-0000-0000-000012040000}"/>
    <cellStyle name="Normal 3 2" xfId="1015" xr:uid="{00000000-0005-0000-0000-000013040000}"/>
    <cellStyle name="Normal 3 2 2" xfId="1016" xr:uid="{00000000-0005-0000-0000-000014040000}"/>
    <cellStyle name="Normal 3 2 2 2" xfId="1017" xr:uid="{00000000-0005-0000-0000-000015040000}"/>
    <cellStyle name="Normal 3 2 2 3" xfId="1018" xr:uid="{00000000-0005-0000-0000-000016040000}"/>
    <cellStyle name="Normal 3 2 2 3 2" xfId="1019" xr:uid="{00000000-0005-0000-0000-000017040000}"/>
    <cellStyle name="Normal 3 2 2 3 2 2" xfId="1020" xr:uid="{00000000-0005-0000-0000-000018040000}"/>
    <cellStyle name="Normal 3 2 2 3 3" xfId="1021" xr:uid="{00000000-0005-0000-0000-000019040000}"/>
    <cellStyle name="Normal 3 2 2 4" xfId="1022" xr:uid="{00000000-0005-0000-0000-00001A040000}"/>
    <cellStyle name="Normal 3 2 2 4 2" xfId="1023" xr:uid="{00000000-0005-0000-0000-00001B040000}"/>
    <cellStyle name="Normal 3 2 2 5" xfId="1024" xr:uid="{00000000-0005-0000-0000-00001C040000}"/>
    <cellStyle name="Normal 3 3" xfId="1025" xr:uid="{00000000-0005-0000-0000-00001D040000}"/>
    <cellStyle name="Normal 3 3 2" xfId="1026" xr:uid="{00000000-0005-0000-0000-00001E040000}"/>
    <cellStyle name="Normal 3 3 2 2" xfId="1027" xr:uid="{00000000-0005-0000-0000-00001F040000}"/>
    <cellStyle name="Normal 3 3 2 2 2" xfId="1028" xr:uid="{00000000-0005-0000-0000-000020040000}"/>
    <cellStyle name="Normal 3 3 2 2 2 2" xfId="1029" xr:uid="{00000000-0005-0000-0000-000021040000}"/>
    <cellStyle name="Normal 3 3 2 2 2 2 2" xfId="1030" xr:uid="{00000000-0005-0000-0000-000022040000}"/>
    <cellStyle name="Normal 3 3 2 2 2 3" xfId="1031" xr:uid="{00000000-0005-0000-0000-000023040000}"/>
    <cellStyle name="Normal 3 3 2 2 3" xfId="1032" xr:uid="{00000000-0005-0000-0000-000024040000}"/>
    <cellStyle name="Normal 3 3 2 2 3 2" xfId="1033" xr:uid="{00000000-0005-0000-0000-000025040000}"/>
    <cellStyle name="Normal 3 3 2 2 4" xfId="1034" xr:uid="{00000000-0005-0000-0000-000026040000}"/>
    <cellStyle name="Normal 3 3 2 3" xfId="1035" xr:uid="{00000000-0005-0000-0000-000027040000}"/>
    <cellStyle name="Normal 3 3 2 3 2" xfId="1036" xr:uid="{00000000-0005-0000-0000-000028040000}"/>
    <cellStyle name="Normal 3 3 2 3 2 2" xfId="1037" xr:uid="{00000000-0005-0000-0000-000029040000}"/>
    <cellStyle name="Normal 3 3 2 3 3" xfId="1038" xr:uid="{00000000-0005-0000-0000-00002A040000}"/>
    <cellStyle name="Normal 3 3 2 4" xfId="1039" xr:uid="{00000000-0005-0000-0000-00002B040000}"/>
    <cellStyle name="Normal 3 3 2 4 2" xfId="1040" xr:uid="{00000000-0005-0000-0000-00002C040000}"/>
    <cellStyle name="Normal 3 3 2 5" xfId="1041" xr:uid="{00000000-0005-0000-0000-00002D040000}"/>
    <cellStyle name="Normal 3 3 3" xfId="1042" xr:uid="{00000000-0005-0000-0000-00002E040000}"/>
    <cellStyle name="Normal 3 3 3 2" xfId="1043" xr:uid="{00000000-0005-0000-0000-00002F040000}"/>
    <cellStyle name="Normal 3 3 3 2 2" xfId="1044" xr:uid="{00000000-0005-0000-0000-000030040000}"/>
    <cellStyle name="Normal 3 3 3 2 2 2" xfId="1045" xr:uid="{00000000-0005-0000-0000-000031040000}"/>
    <cellStyle name="Normal 3 3 3 2 3" xfId="1046" xr:uid="{00000000-0005-0000-0000-000032040000}"/>
    <cellStyle name="Normal 3 3 3 3" xfId="1047" xr:uid="{00000000-0005-0000-0000-000033040000}"/>
    <cellStyle name="Normal 3 3 3 3 2" xfId="1048" xr:uid="{00000000-0005-0000-0000-000034040000}"/>
    <cellStyle name="Normal 3 3 3 4" xfId="1049" xr:uid="{00000000-0005-0000-0000-000035040000}"/>
    <cellStyle name="Normal 3 3 4" xfId="1050" xr:uid="{00000000-0005-0000-0000-000036040000}"/>
    <cellStyle name="Normal 3 3 4 2" xfId="1051" xr:uid="{00000000-0005-0000-0000-000037040000}"/>
    <cellStyle name="Normal 3 3 4 2 2" xfId="1052" xr:uid="{00000000-0005-0000-0000-000038040000}"/>
    <cellStyle name="Normal 3 3 4 3" xfId="1053" xr:uid="{00000000-0005-0000-0000-000039040000}"/>
    <cellStyle name="Normal 3 3 5" xfId="1054" xr:uid="{00000000-0005-0000-0000-00003A040000}"/>
    <cellStyle name="Normal 3 3 5 2" xfId="1055" xr:uid="{00000000-0005-0000-0000-00003B040000}"/>
    <cellStyle name="Normal 3 3 6" xfId="1056" xr:uid="{00000000-0005-0000-0000-00003C040000}"/>
    <cellStyle name="Normal 3 4" xfId="1057" xr:uid="{00000000-0005-0000-0000-00003D040000}"/>
    <cellStyle name="Normal 3 4 2" xfId="1058" xr:uid="{00000000-0005-0000-0000-00003E040000}"/>
    <cellStyle name="Normal 3 4 2 2" xfId="1059" xr:uid="{00000000-0005-0000-0000-00003F040000}"/>
    <cellStyle name="Normal 3 4 2 2 2" xfId="1060" xr:uid="{00000000-0005-0000-0000-000040040000}"/>
    <cellStyle name="Normal 3 4 2 2 2 2" xfId="1061" xr:uid="{00000000-0005-0000-0000-000041040000}"/>
    <cellStyle name="Normal 3 4 2 2 2 2 2" xfId="1062" xr:uid="{00000000-0005-0000-0000-000042040000}"/>
    <cellStyle name="Normal 3 4 2 2 2 3" xfId="1063" xr:uid="{00000000-0005-0000-0000-000043040000}"/>
    <cellStyle name="Normal 3 4 2 2 3" xfId="1064" xr:uid="{00000000-0005-0000-0000-000044040000}"/>
    <cellStyle name="Normal 3 4 2 2 3 2" xfId="1065" xr:uid="{00000000-0005-0000-0000-000045040000}"/>
    <cellStyle name="Normal 3 4 2 2 4" xfId="1066" xr:uid="{00000000-0005-0000-0000-000046040000}"/>
    <cellStyle name="Normal 3 4 2 3" xfId="1067" xr:uid="{00000000-0005-0000-0000-000047040000}"/>
    <cellStyle name="Normal 3 4 2 3 2" xfId="1068" xr:uid="{00000000-0005-0000-0000-000048040000}"/>
    <cellStyle name="Normal 3 4 2 3 2 2" xfId="1069" xr:uid="{00000000-0005-0000-0000-000049040000}"/>
    <cellStyle name="Normal 3 4 2 3 3" xfId="1070" xr:uid="{00000000-0005-0000-0000-00004A040000}"/>
    <cellStyle name="Normal 3 4 2 4" xfId="1071" xr:uid="{00000000-0005-0000-0000-00004B040000}"/>
    <cellStyle name="Normal 3 4 2 4 2" xfId="1072" xr:uid="{00000000-0005-0000-0000-00004C040000}"/>
    <cellStyle name="Normal 3 4 2 5" xfId="1073" xr:uid="{00000000-0005-0000-0000-00004D040000}"/>
    <cellStyle name="Normal 3 4 3" xfId="1074" xr:uid="{00000000-0005-0000-0000-00004E040000}"/>
    <cellStyle name="Normal 3 4 3 2" xfId="1075" xr:uid="{00000000-0005-0000-0000-00004F040000}"/>
    <cellStyle name="Normal 3 4 3 2 2" xfId="1076" xr:uid="{00000000-0005-0000-0000-000050040000}"/>
    <cellStyle name="Normal 3 4 3 2 2 2" xfId="1077" xr:uid="{00000000-0005-0000-0000-000051040000}"/>
    <cellStyle name="Normal 3 4 3 2 3" xfId="1078" xr:uid="{00000000-0005-0000-0000-000052040000}"/>
    <cellStyle name="Normal 3 4 3 3" xfId="1079" xr:uid="{00000000-0005-0000-0000-000053040000}"/>
    <cellStyle name="Normal 3 4 3 3 2" xfId="1080" xr:uid="{00000000-0005-0000-0000-000054040000}"/>
    <cellStyle name="Normal 3 4 3 4" xfId="1081" xr:uid="{00000000-0005-0000-0000-000055040000}"/>
    <cellStyle name="Normal 3 4 4" xfId="1082" xr:uid="{00000000-0005-0000-0000-000056040000}"/>
    <cellStyle name="Normal 3 4 4 2" xfId="1083" xr:uid="{00000000-0005-0000-0000-000057040000}"/>
    <cellStyle name="Normal 3 4 4 2 2" xfId="1084" xr:uid="{00000000-0005-0000-0000-000058040000}"/>
    <cellStyle name="Normal 3 4 4 3" xfId="1085" xr:uid="{00000000-0005-0000-0000-000059040000}"/>
    <cellStyle name="Normal 3 4 5" xfId="1086" xr:uid="{00000000-0005-0000-0000-00005A040000}"/>
    <cellStyle name="Normal 3 4 5 2" xfId="1087" xr:uid="{00000000-0005-0000-0000-00005B040000}"/>
    <cellStyle name="Normal 3 4 6" xfId="1088" xr:uid="{00000000-0005-0000-0000-00005C040000}"/>
    <cellStyle name="Normal 3 5" xfId="1089" xr:uid="{00000000-0005-0000-0000-00005D040000}"/>
    <cellStyle name="Normal 3 5 2" xfId="1090" xr:uid="{00000000-0005-0000-0000-00005E040000}"/>
    <cellStyle name="Normal 3 5 2 2" xfId="1091" xr:uid="{00000000-0005-0000-0000-00005F040000}"/>
    <cellStyle name="Normal 3 5 2 2 2" xfId="1092" xr:uid="{00000000-0005-0000-0000-000060040000}"/>
    <cellStyle name="Normal 3 5 2 2 2 2" xfId="1093" xr:uid="{00000000-0005-0000-0000-000061040000}"/>
    <cellStyle name="Normal 3 5 2 2 3" xfId="1094" xr:uid="{00000000-0005-0000-0000-000062040000}"/>
    <cellStyle name="Normal 3 5 2 3" xfId="1095" xr:uid="{00000000-0005-0000-0000-000063040000}"/>
    <cellStyle name="Normal 3 5 2 3 2" xfId="1096" xr:uid="{00000000-0005-0000-0000-000064040000}"/>
    <cellStyle name="Normal 3 5 2 4" xfId="1097" xr:uid="{00000000-0005-0000-0000-000065040000}"/>
    <cellStyle name="Normal 3 5 3" xfId="1098" xr:uid="{00000000-0005-0000-0000-000066040000}"/>
    <cellStyle name="Normal 3 5 3 2" xfId="1099" xr:uid="{00000000-0005-0000-0000-000067040000}"/>
    <cellStyle name="Normal 3 5 3 2 2" xfId="1100" xr:uid="{00000000-0005-0000-0000-000068040000}"/>
    <cellStyle name="Normal 3 5 3 3" xfId="1101" xr:uid="{00000000-0005-0000-0000-000069040000}"/>
    <cellStyle name="Normal 3 5 4" xfId="1102" xr:uid="{00000000-0005-0000-0000-00006A040000}"/>
    <cellStyle name="Normal 3 5 4 2" xfId="1103" xr:uid="{00000000-0005-0000-0000-00006B040000}"/>
    <cellStyle name="Normal 3 5 5" xfId="1104" xr:uid="{00000000-0005-0000-0000-00006C040000}"/>
    <cellStyle name="Normal 3 6" xfId="1105" xr:uid="{00000000-0005-0000-0000-00006D040000}"/>
    <cellStyle name="Normal 3 7" xfId="1106" xr:uid="{00000000-0005-0000-0000-00006E040000}"/>
    <cellStyle name="Normal 3 7 2" xfId="1107" xr:uid="{00000000-0005-0000-0000-00006F040000}"/>
    <cellStyle name="Normal 3 7 2 2" xfId="1108" xr:uid="{00000000-0005-0000-0000-000070040000}"/>
    <cellStyle name="Normal 3 7 3" xfId="1109" xr:uid="{00000000-0005-0000-0000-000071040000}"/>
    <cellStyle name="Normal 3 8" xfId="1110" xr:uid="{00000000-0005-0000-0000-000072040000}"/>
    <cellStyle name="Normal 3 8 2" xfId="1111" xr:uid="{00000000-0005-0000-0000-000073040000}"/>
    <cellStyle name="Normal 3 9" xfId="1112" xr:uid="{00000000-0005-0000-0000-000074040000}"/>
    <cellStyle name="Normal 30" xfId="1113" xr:uid="{00000000-0005-0000-0000-000075040000}"/>
    <cellStyle name="Normal 30 2" xfId="1114" xr:uid="{00000000-0005-0000-0000-000076040000}"/>
    <cellStyle name="Normal 30 2 2" xfId="1115" xr:uid="{00000000-0005-0000-0000-000077040000}"/>
    <cellStyle name="Normal 30 2 2 2" xfId="1116" xr:uid="{00000000-0005-0000-0000-000078040000}"/>
    <cellStyle name="Normal 30 2 2 2 2" xfId="1117" xr:uid="{00000000-0005-0000-0000-000079040000}"/>
    <cellStyle name="Normal 30 2 2 3" xfId="1118" xr:uid="{00000000-0005-0000-0000-00007A040000}"/>
    <cellStyle name="Normal 30 2 3" xfId="1119" xr:uid="{00000000-0005-0000-0000-00007B040000}"/>
    <cellStyle name="Normal 30 2 3 2" xfId="1120" xr:uid="{00000000-0005-0000-0000-00007C040000}"/>
    <cellStyle name="Normal 30 2 4" xfId="1121" xr:uid="{00000000-0005-0000-0000-00007D040000}"/>
    <cellStyle name="Normal 30 3" xfId="1122" xr:uid="{00000000-0005-0000-0000-00007E040000}"/>
    <cellStyle name="Normal 30 3 2" xfId="1123" xr:uid="{00000000-0005-0000-0000-00007F040000}"/>
    <cellStyle name="Normal 30 3 2 2" xfId="1124" xr:uid="{00000000-0005-0000-0000-000080040000}"/>
    <cellStyle name="Normal 30 3 3" xfId="1125" xr:uid="{00000000-0005-0000-0000-000081040000}"/>
    <cellStyle name="Normal 30 4" xfId="1126" xr:uid="{00000000-0005-0000-0000-000082040000}"/>
    <cellStyle name="Normal 30 4 2" xfId="1127" xr:uid="{00000000-0005-0000-0000-000083040000}"/>
    <cellStyle name="Normal 30 5" xfId="1128" xr:uid="{00000000-0005-0000-0000-000084040000}"/>
    <cellStyle name="Normal 31" xfId="1129" xr:uid="{00000000-0005-0000-0000-000085040000}"/>
    <cellStyle name="Normal 31 2" xfId="1130" xr:uid="{00000000-0005-0000-0000-000086040000}"/>
    <cellStyle name="Normal 31 2 2" xfId="1131" xr:uid="{00000000-0005-0000-0000-000087040000}"/>
    <cellStyle name="Normal 31 2 2 2" xfId="1132" xr:uid="{00000000-0005-0000-0000-000088040000}"/>
    <cellStyle name="Normal 31 2 2 2 2" xfId="1133" xr:uid="{00000000-0005-0000-0000-000089040000}"/>
    <cellStyle name="Normal 31 2 2 3" xfId="1134" xr:uid="{00000000-0005-0000-0000-00008A040000}"/>
    <cellStyle name="Normal 31 2 3" xfId="1135" xr:uid="{00000000-0005-0000-0000-00008B040000}"/>
    <cellStyle name="Normal 31 2 3 2" xfId="1136" xr:uid="{00000000-0005-0000-0000-00008C040000}"/>
    <cellStyle name="Normal 31 2 4" xfId="1137" xr:uid="{00000000-0005-0000-0000-00008D040000}"/>
    <cellStyle name="Normal 31 3" xfId="1138" xr:uid="{00000000-0005-0000-0000-00008E040000}"/>
    <cellStyle name="Normal 31 3 2" xfId="1139" xr:uid="{00000000-0005-0000-0000-00008F040000}"/>
    <cellStyle name="Normal 31 3 2 2" xfId="1140" xr:uid="{00000000-0005-0000-0000-000090040000}"/>
    <cellStyle name="Normal 31 3 3" xfId="1141" xr:uid="{00000000-0005-0000-0000-000091040000}"/>
    <cellStyle name="Normal 31 4" xfId="1142" xr:uid="{00000000-0005-0000-0000-000092040000}"/>
    <cellStyle name="Normal 31 4 2" xfId="1143" xr:uid="{00000000-0005-0000-0000-000093040000}"/>
    <cellStyle name="Normal 31 5" xfId="1144" xr:uid="{00000000-0005-0000-0000-000094040000}"/>
    <cellStyle name="Normal 32" xfId="1145" xr:uid="{00000000-0005-0000-0000-000095040000}"/>
    <cellStyle name="Normal 32 2" xfId="1146" xr:uid="{00000000-0005-0000-0000-000096040000}"/>
    <cellStyle name="Normal 32 2 2" xfId="1147" xr:uid="{00000000-0005-0000-0000-000097040000}"/>
    <cellStyle name="Normal 32 2 2 2" xfId="1148" xr:uid="{00000000-0005-0000-0000-000098040000}"/>
    <cellStyle name="Normal 32 2 2 2 2" xfId="1149" xr:uid="{00000000-0005-0000-0000-000099040000}"/>
    <cellStyle name="Normal 32 2 2 3" xfId="1150" xr:uid="{00000000-0005-0000-0000-00009A040000}"/>
    <cellStyle name="Normal 32 2 3" xfId="1151" xr:uid="{00000000-0005-0000-0000-00009B040000}"/>
    <cellStyle name="Normal 32 2 3 2" xfId="1152" xr:uid="{00000000-0005-0000-0000-00009C040000}"/>
    <cellStyle name="Normal 32 2 4" xfId="1153" xr:uid="{00000000-0005-0000-0000-00009D040000}"/>
    <cellStyle name="Normal 32 3" xfId="1154" xr:uid="{00000000-0005-0000-0000-00009E040000}"/>
    <cellStyle name="Normal 32 3 2" xfId="1155" xr:uid="{00000000-0005-0000-0000-00009F040000}"/>
    <cellStyle name="Normal 32 3 2 2" xfId="1156" xr:uid="{00000000-0005-0000-0000-0000A0040000}"/>
    <cellStyle name="Normal 32 3 3" xfId="1157" xr:uid="{00000000-0005-0000-0000-0000A1040000}"/>
    <cellStyle name="Normal 32 4" xfId="1158" xr:uid="{00000000-0005-0000-0000-0000A2040000}"/>
    <cellStyle name="Normal 32 4 2" xfId="1159" xr:uid="{00000000-0005-0000-0000-0000A3040000}"/>
    <cellStyle name="Normal 32 5" xfId="1160" xr:uid="{00000000-0005-0000-0000-0000A4040000}"/>
    <cellStyle name="Normal 33" xfId="1161" xr:uid="{00000000-0005-0000-0000-0000A5040000}"/>
    <cellStyle name="Normal 33 2" xfId="1162" xr:uid="{00000000-0005-0000-0000-0000A6040000}"/>
    <cellStyle name="Normal 33 2 2" xfId="1163" xr:uid="{00000000-0005-0000-0000-0000A7040000}"/>
    <cellStyle name="Normal 33 2 2 2" xfId="1164" xr:uid="{00000000-0005-0000-0000-0000A8040000}"/>
    <cellStyle name="Normal 33 2 2 2 2" xfId="1165" xr:uid="{00000000-0005-0000-0000-0000A9040000}"/>
    <cellStyle name="Normal 33 2 2 3" xfId="1166" xr:uid="{00000000-0005-0000-0000-0000AA040000}"/>
    <cellStyle name="Normal 33 2 3" xfId="1167" xr:uid="{00000000-0005-0000-0000-0000AB040000}"/>
    <cellStyle name="Normal 33 2 3 2" xfId="1168" xr:uid="{00000000-0005-0000-0000-0000AC040000}"/>
    <cellStyle name="Normal 33 2 4" xfId="1169" xr:uid="{00000000-0005-0000-0000-0000AD040000}"/>
    <cellStyle name="Normal 33 3" xfId="1170" xr:uid="{00000000-0005-0000-0000-0000AE040000}"/>
    <cellStyle name="Normal 33 3 2" xfId="1171" xr:uid="{00000000-0005-0000-0000-0000AF040000}"/>
    <cellStyle name="Normal 33 3 2 2" xfId="1172" xr:uid="{00000000-0005-0000-0000-0000B0040000}"/>
    <cellStyle name="Normal 33 3 3" xfId="1173" xr:uid="{00000000-0005-0000-0000-0000B1040000}"/>
    <cellStyle name="Normal 33 4" xfId="1174" xr:uid="{00000000-0005-0000-0000-0000B2040000}"/>
    <cellStyle name="Normal 33 4 2" xfId="1175" xr:uid="{00000000-0005-0000-0000-0000B3040000}"/>
    <cellStyle name="Normal 33 5" xfId="1176" xr:uid="{00000000-0005-0000-0000-0000B4040000}"/>
    <cellStyle name="Normal 34" xfId="1177" xr:uid="{00000000-0005-0000-0000-0000B5040000}"/>
    <cellStyle name="Normal 34 2" xfId="1178" xr:uid="{00000000-0005-0000-0000-0000B6040000}"/>
    <cellStyle name="Normal 34 2 2" xfId="1179" xr:uid="{00000000-0005-0000-0000-0000B7040000}"/>
    <cellStyle name="Normal 34 2 2 2" xfId="1180" xr:uid="{00000000-0005-0000-0000-0000B8040000}"/>
    <cellStyle name="Normal 34 2 2 2 2" xfId="1181" xr:uid="{00000000-0005-0000-0000-0000B9040000}"/>
    <cellStyle name="Normal 34 2 2 3" xfId="1182" xr:uid="{00000000-0005-0000-0000-0000BA040000}"/>
    <cellStyle name="Normal 34 2 3" xfId="1183" xr:uid="{00000000-0005-0000-0000-0000BB040000}"/>
    <cellStyle name="Normal 34 2 3 2" xfId="1184" xr:uid="{00000000-0005-0000-0000-0000BC040000}"/>
    <cellStyle name="Normal 34 2 4" xfId="1185" xr:uid="{00000000-0005-0000-0000-0000BD040000}"/>
    <cellStyle name="Normal 34 3" xfId="1186" xr:uid="{00000000-0005-0000-0000-0000BE040000}"/>
    <cellStyle name="Normal 34 3 2" xfId="1187" xr:uid="{00000000-0005-0000-0000-0000BF040000}"/>
    <cellStyle name="Normal 34 3 2 2" xfId="1188" xr:uid="{00000000-0005-0000-0000-0000C0040000}"/>
    <cellStyle name="Normal 34 3 3" xfId="1189" xr:uid="{00000000-0005-0000-0000-0000C1040000}"/>
    <cellStyle name="Normal 34 4" xfId="1190" xr:uid="{00000000-0005-0000-0000-0000C2040000}"/>
    <cellStyle name="Normal 34 4 2" xfId="1191" xr:uid="{00000000-0005-0000-0000-0000C3040000}"/>
    <cellStyle name="Normal 34 5" xfId="1192" xr:uid="{00000000-0005-0000-0000-0000C4040000}"/>
    <cellStyle name="Normal 35" xfId="1193" xr:uid="{00000000-0005-0000-0000-0000C5040000}"/>
    <cellStyle name="Normal 35 2" xfId="1194" xr:uid="{00000000-0005-0000-0000-0000C6040000}"/>
    <cellStyle name="Normal 35 2 2" xfId="1195" xr:uid="{00000000-0005-0000-0000-0000C7040000}"/>
    <cellStyle name="Normal 35 2 2 2" xfId="1196" xr:uid="{00000000-0005-0000-0000-0000C8040000}"/>
    <cellStyle name="Normal 35 2 2 2 2" xfId="1197" xr:uid="{00000000-0005-0000-0000-0000C9040000}"/>
    <cellStyle name="Normal 35 2 2 3" xfId="1198" xr:uid="{00000000-0005-0000-0000-0000CA040000}"/>
    <cellStyle name="Normal 35 2 3" xfId="1199" xr:uid="{00000000-0005-0000-0000-0000CB040000}"/>
    <cellStyle name="Normal 35 2 3 2" xfId="1200" xr:uid="{00000000-0005-0000-0000-0000CC040000}"/>
    <cellStyle name="Normal 35 2 4" xfId="1201" xr:uid="{00000000-0005-0000-0000-0000CD040000}"/>
    <cellStyle name="Normal 35 3" xfId="1202" xr:uid="{00000000-0005-0000-0000-0000CE040000}"/>
    <cellStyle name="Normal 35 3 2" xfId="1203" xr:uid="{00000000-0005-0000-0000-0000CF040000}"/>
    <cellStyle name="Normal 35 3 2 2" xfId="1204" xr:uid="{00000000-0005-0000-0000-0000D0040000}"/>
    <cellStyle name="Normal 35 3 3" xfId="1205" xr:uid="{00000000-0005-0000-0000-0000D1040000}"/>
    <cellStyle name="Normal 35 4" xfId="1206" xr:uid="{00000000-0005-0000-0000-0000D2040000}"/>
    <cellStyle name="Normal 35 4 2" xfId="1207" xr:uid="{00000000-0005-0000-0000-0000D3040000}"/>
    <cellStyle name="Normal 35 5" xfId="1208" xr:uid="{00000000-0005-0000-0000-0000D4040000}"/>
    <cellStyle name="Normal 36" xfId="1209" xr:uid="{00000000-0005-0000-0000-0000D5040000}"/>
    <cellStyle name="Normal 36 2" xfId="1210" xr:uid="{00000000-0005-0000-0000-0000D6040000}"/>
    <cellStyle name="Normal 36 2 2" xfId="1211" xr:uid="{00000000-0005-0000-0000-0000D7040000}"/>
    <cellStyle name="Normal 36 2 2 2" xfId="1212" xr:uid="{00000000-0005-0000-0000-0000D8040000}"/>
    <cellStyle name="Normal 36 2 2 2 2" xfId="1213" xr:uid="{00000000-0005-0000-0000-0000D9040000}"/>
    <cellStyle name="Normal 36 2 2 3" xfId="1214" xr:uid="{00000000-0005-0000-0000-0000DA040000}"/>
    <cellStyle name="Normal 36 2 3" xfId="1215" xr:uid="{00000000-0005-0000-0000-0000DB040000}"/>
    <cellStyle name="Normal 36 2 3 2" xfId="1216" xr:uid="{00000000-0005-0000-0000-0000DC040000}"/>
    <cellStyle name="Normal 36 2 4" xfId="1217" xr:uid="{00000000-0005-0000-0000-0000DD040000}"/>
    <cellStyle name="Normal 36 3" xfId="1218" xr:uid="{00000000-0005-0000-0000-0000DE040000}"/>
    <cellStyle name="Normal 36 3 2" xfId="1219" xr:uid="{00000000-0005-0000-0000-0000DF040000}"/>
    <cellStyle name="Normal 36 3 2 2" xfId="1220" xr:uid="{00000000-0005-0000-0000-0000E0040000}"/>
    <cellStyle name="Normal 36 3 3" xfId="1221" xr:uid="{00000000-0005-0000-0000-0000E1040000}"/>
    <cellStyle name="Normal 36 4" xfId="1222" xr:uid="{00000000-0005-0000-0000-0000E2040000}"/>
    <cellStyle name="Normal 36 4 2" xfId="1223" xr:uid="{00000000-0005-0000-0000-0000E3040000}"/>
    <cellStyle name="Normal 36 5" xfId="1224" xr:uid="{00000000-0005-0000-0000-0000E4040000}"/>
    <cellStyle name="Normal 37" xfId="1225" xr:uid="{00000000-0005-0000-0000-0000E5040000}"/>
    <cellStyle name="Normal 37 2" xfId="1226" xr:uid="{00000000-0005-0000-0000-0000E6040000}"/>
    <cellStyle name="Normal 37 2 2" xfId="1227" xr:uid="{00000000-0005-0000-0000-0000E7040000}"/>
    <cellStyle name="Normal 37 2 2 2" xfId="1228" xr:uid="{00000000-0005-0000-0000-0000E8040000}"/>
    <cellStyle name="Normal 37 2 3" xfId="1229" xr:uid="{00000000-0005-0000-0000-0000E9040000}"/>
    <cellStyle name="Normal 37 3" xfId="1230" xr:uid="{00000000-0005-0000-0000-0000EA040000}"/>
    <cellStyle name="Normal 37 3 2" xfId="1231" xr:uid="{00000000-0005-0000-0000-0000EB040000}"/>
    <cellStyle name="Normal 37 4" xfId="1232" xr:uid="{00000000-0005-0000-0000-0000EC040000}"/>
    <cellStyle name="Normal 38" xfId="1233" xr:uid="{00000000-0005-0000-0000-0000ED040000}"/>
    <cellStyle name="Normal 38 2" xfId="1234" xr:uid="{00000000-0005-0000-0000-0000EE040000}"/>
    <cellStyle name="Normal 38 2 2" xfId="1235" xr:uid="{00000000-0005-0000-0000-0000EF040000}"/>
    <cellStyle name="Normal 38 2 2 2" xfId="1236" xr:uid="{00000000-0005-0000-0000-0000F0040000}"/>
    <cellStyle name="Normal 38 2 3" xfId="1237" xr:uid="{00000000-0005-0000-0000-0000F1040000}"/>
    <cellStyle name="Normal 38 3" xfId="1238" xr:uid="{00000000-0005-0000-0000-0000F2040000}"/>
    <cellStyle name="Normal 38 3 2" xfId="1239" xr:uid="{00000000-0005-0000-0000-0000F3040000}"/>
    <cellStyle name="Normal 38 4" xfId="1240" xr:uid="{00000000-0005-0000-0000-0000F4040000}"/>
    <cellStyle name="Normal 39" xfId="1241" xr:uid="{00000000-0005-0000-0000-0000F5040000}"/>
    <cellStyle name="Normal 39 2" xfId="1242" xr:uid="{00000000-0005-0000-0000-0000F6040000}"/>
    <cellStyle name="Normal 39 2 2" xfId="1243" xr:uid="{00000000-0005-0000-0000-0000F7040000}"/>
    <cellStyle name="Normal 39 2 2 2" xfId="1244" xr:uid="{00000000-0005-0000-0000-0000F8040000}"/>
    <cellStyle name="Normal 39 2 3" xfId="1245" xr:uid="{00000000-0005-0000-0000-0000F9040000}"/>
    <cellStyle name="Normal 39 3" xfId="1246" xr:uid="{00000000-0005-0000-0000-0000FA040000}"/>
    <cellStyle name="Normal 39 3 2" xfId="1247" xr:uid="{00000000-0005-0000-0000-0000FB040000}"/>
    <cellStyle name="Normal 39 4" xfId="1248" xr:uid="{00000000-0005-0000-0000-0000FC040000}"/>
    <cellStyle name="Normal 4" xfId="1249" xr:uid="{00000000-0005-0000-0000-0000FD040000}"/>
    <cellStyle name="Normal 4 2" xfId="1250" xr:uid="{00000000-0005-0000-0000-0000FE040000}"/>
    <cellStyle name="Normal 4 2 2" xfId="1251" xr:uid="{00000000-0005-0000-0000-0000FF040000}"/>
    <cellStyle name="Normal 4 2 2 2" xfId="1252" xr:uid="{00000000-0005-0000-0000-000000050000}"/>
    <cellStyle name="Normal 4 2 2 2 2" xfId="1253" xr:uid="{00000000-0005-0000-0000-000001050000}"/>
    <cellStyle name="Normal 4 2 2 2 2 2" xfId="1254" xr:uid="{00000000-0005-0000-0000-000002050000}"/>
    <cellStyle name="Normal 4 2 2 2 2 2 2" xfId="1255" xr:uid="{00000000-0005-0000-0000-000003050000}"/>
    <cellStyle name="Normal 4 2 2 2 2 3" xfId="1256" xr:uid="{00000000-0005-0000-0000-000004050000}"/>
    <cellStyle name="Normal 4 2 2 2 3" xfId="1257" xr:uid="{00000000-0005-0000-0000-000005050000}"/>
    <cellStyle name="Normal 4 2 2 2 3 2" xfId="1258" xr:uid="{00000000-0005-0000-0000-000006050000}"/>
    <cellStyle name="Normal 4 2 2 2 4" xfId="1259" xr:uid="{00000000-0005-0000-0000-000007050000}"/>
    <cellStyle name="Normal 4 2 2 3" xfId="1260" xr:uid="{00000000-0005-0000-0000-000008050000}"/>
    <cellStyle name="Normal 4 2 2 3 2" xfId="1261" xr:uid="{00000000-0005-0000-0000-000009050000}"/>
    <cellStyle name="Normal 4 2 2 3 2 2" xfId="1262" xr:uid="{00000000-0005-0000-0000-00000A050000}"/>
    <cellStyle name="Normal 4 2 2 3 3" xfId="1263" xr:uid="{00000000-0005-0000-0000-00000B050000}"/>
    <cellStyle name="Normal 4 2 2 4" xfId="1264" xr:uid="{00000000-0005-0000-0000-00000C050000}"/>
    <cellStyle name="Normal 4 2 2 4 2" xfId="1265" xr:uid="{00000000-0005-0000-0000-00000D050000}"/>
    <cellStyle name="Normal 4 2 2 5" xfId="1266" xr:uid="{00000000-0005-0000-0000-00000E050000}"/>
    <cellStyle name="Normal 4 2 3" xfId="1267" xr:uid="{00000000-0005-0000-0000-00000F050000}"/>
    <cellStyle name="Normal 4 2 3 2" xfId="1268" xr:uid="{00000000-0005-0000-0000-000010050000}"/>
    <cellStyle name="Normal 4 2 3 2 2" xfId="1269" xr:uid="{00000000-0005-0000-0000-000011050000}"/>
    <cellStyle name="Normal 4 2 3 2 2 2" xfId="1270" xr:uid="{00000000-0005-0000-0000-000012050000}"/>
    <cellStyle name="Normal 4 2 3 2 3" xfId="1271" xr:uid="{00000000-0005-0000-0000-000013050000}"/>
    <cellStyle name="Normal 4 2 3 3" xfId="1272" xr:uid="{00000000-0005-0000-0000-000014050000}"/>
    <cellStyle name="Normal 4 2 3 3 2" xfId="1273" xr:uid="{00000000-0005-0000-0000-000015050000}"/>
    <cellStyle name="Normal 4 2 3 4" xfId="1274" xr:uid="{00000000-0005-0000-0000-000016050000}"/>
    <cellStyle name="Normal 4 2 4" xfId="1275" xr:uid="{00000000-0005-0000-0000-000017050000}"/>
    <cellStyle name="Normal 4 2 4 2" xfId="1276" xr:uid="{00000000-0005-0000-0000-000018050000}"/>
    <cellStyle name="Normal 4 2 4 2 2" xfId="1277" xr:uid="{00000000-0005-0000-0000-000019050000}"/>
    <cellStyle name="Normal 4 2 4 3" xfId="1278" xr:uid="{00000000-0005-0000-0000-00001A050000}"/>
    <cellStyle name="Normal 4 2 5" xfId="1279" xr:uid="{00000000-0005-0000-0000-00001B050000}"/>
    <cellStyle name="Normal 4 2 5 2" xfId="1280" xr:uid="{00000000-0005-0000-0000-00001C050000}"/>
    <cellStyle name="Normal 4 2 6" xfId="1281" xr:uid="{00000000-0005-0000-0000-00001D050000}"/>
    <cellStyle name="Normal 4 3" xfId="1282" xr:uid="{00000000-0005-0000-0000-00001E050000}"/>
    <cellStyle name="Normal 4 3 2" xfId="1283" xr:uid="{00000000-0005-0000-0000-00001F050000}"/>
    <cellStyle name="Normal 4 3 2 2" xfId="1284" xr:uid="{00000000-0005-0000-0000-000020050000}"/>
    <cellStyle name="Normal 4 3 2 2 2" xfId="1285" xr:uid="{00000000-0005-0000-0000-000021050000}"/>
    <cellStyle name="Normal 4 3 2 2 2 2" xfId="1286" xr:uid="{00000000-0005-0000-0000-000022050000}"/>
    <cellStyle name="Normal 4 3 2 2 2 2 2" xfId="1287" xr:uid="{00000000-0005-0000-0000-000023050000}"/>
    <cellStyle name="Normal 4 3 2 2 2 3" xfId="1288" xr:uid="{00000000-0005-0000-0000-000024050000}"/>
    <cellStyle name="Normal 4 3 2 2 3" xfId="1289" xr:uid="{00000000-0005-0000-0000-000025050000}"/>
    <cellStyle name="Normal 4 3 2 2 3 2" xfId="1290" xr:uid="{00000000-0005-0000-0000-000026050000}"/>
    <cellStyle name="Normal 4 3 2 2 4" xfId="1291" xr:uid="{00000000-0005-0000-0000-000027050000}"/>
    <cellStyle name="Normal 4 3 2 3" xfId="1292" xr:uid="{00000000-0005-0000-0000-000028050000}"/>
    <cellStyle name="Normal 4 3 2 3 2" xfId="1293" xr:uid="{00000000-0005-0000-0000-000029050000}"/>
    <cellStyle name="Normal 4 3 2 3 2 2" xfId="1294" xr:uid="{00000000-0005-0000-0000-00002A050000}"/>
    <cellStyle name="Normal 4 3 2 3 3" xfId="1295" xr:uid="{00000000-0005-0000-0000-00002B050000}"/>
    <cellStyle name="Normal 4 3 2 4" xfId="1296" xr:uid="{00000000-0005-0000-0000-00002C050000}"/>
    <cellStyle name="Normal 4 3 2 4 2" xfId="1297" xr:uid="{00000000-0005-0000-0000-00002D050000}"/>
    <cellStyle name="Normal 4 3 2 5" xfId="1298" xr:uid="{00000000-0005-0000-0000-00002E050000}"/>
    <cellStyle name="Normal 4 3 3" xfId="1299" xr:uid="{00000000-0005-0000-0000-00002F050000}"/>
    <cellStyle name="Normal 4 3 3 2" xfId="1300" xr:uid="{00000000-0005-0000-0000-000030050000}"/>
    <cellStyle name="Normal 4 3 3 2 2" xfId="1301" xr:uid="{00000000-0005-0000-0000-000031050000}"/>
    <cellStyle name="Normal 4 3 3 2 2 2" xfId="1302" xr:uid="{00000000-0005-0000-0000-000032050000}"/>
    <cellStyle name="Normal 4 3 3 2 3" xfId="1303" xr:uid="{00000000-0005-0000-0000-000033050000}"/>
    <cellStyle name="Normal 4 3 3 3" xfId="1304" xr:uid="{00000000-0005-0000-0000-000034050000}"/>
    <cellStyle name="Normal 4 3 3 3 2" xfId="1305" xr:uid="{00000000-0005-0000-0000-000035050000}"/>
    <cellStyle name="Normal 4 3 3 4" xfId="1306" xr:uid="{00000000-0005-0000-0000-000036050000}"/>
    <cellStyle name="Normal 4 3 4" xfId="1307" xr:uid="{00000000-0005-0000-0000-000037050000}"/>
    <cellStyle name="Normal 4 3 4 2" xfId="1308" xr:uid="{00000000-0005-0000-0000-000038050000}"/>
    <cellStyle name="Normal 4 3 4 2 2" xfId="1309" xr:uid="{00000000-0005-0000-0000-000039050000}"/>
    <cellStyle name="Normal 4 3 4 3" xfId="1310" xr:uid="{00000000-0005-0000-0000-00003A050000}"/>
    <cellStyle name="Normal 4 3 5" xfId="1311" xr:uid="{00000000-0005-0000-0000-00003B050000}"/>
    <cellStyle name="Normal 4 3 5 2" xfId="1312" xr:uid="{00000000-0005-0000-0000-00003C050000}"/>
    <cellStyle name="Normal 4 3 6" xfId="1313" xr:uid="{00000000-0005-0000-0000-00003D050000}"/>
    <cellStyle name="Normal 4 4" xfId="1314" xr:uid="{00000000-0005-0000-0000-00003E050000}"/>
    <cellStyle name="Normal 4 4 2" xfId="1315" xr:uid="{00000000-0005-0000-0000-00003F050000}"/>
    <cellStyle name="Normal 4 4 2 2" xfId="1316" xr:uid="{00000000-0005-0000-0000-000040050000}"/>
    <cellStyle name="Normal 4 4 2 2 2" xfId="1317" xr:uid="{00000000-0005-0000-0000-000041050000}"/>
    <cellStyle name="Normal 4 4 2 2 2 2" xfId="1318" xr:uid="{00000000-0005-0000-0000-000042050000}"/>
    <cellStyle name="Normal 4 4 2 2 3" xfId="1319" xr:uid="{00000000-0005-0000-0000-000043050000}"/>
    <cellStyle name="Normal 4 4 2 3" xfId="1320" xr:uid="{00000000-0005-0000-0000-000044050000}"/>
    <cellStyle name="Normal 4 4 2 3 2" xfId="1321" xr:uid="{00000000-0005-0000-0000-000045050000}"/>
    <cellStyle name="Normal 4 4 2 4" xfId="1322" xr:uid="{00000000-0005-0000-0000-000046050000}"/>
    <cellStyle name="Normal 4 4 3" xfId="1323" xr:uid="{00000000-0005-0000-0000-000047050000}"/>
    <cellStyle name="Normal 4 4 3 2" xfId="1324" xr:uid="{00000000-0005-0000-0000-000048050000}"/>
    <cellStyle name="Normal 4 4 3 2 2" xfId="1325" xr:uid="{00000000-0005-0000-0000-000049050000}"/>
    <cellStyle name="Normal 4 4 3 3" xfId="1326" xr:uid="{00000000-0005-0000-0000-00004A050000}"/>
    <cellStyle name="Normal 4 4 4" xfId="1327" xr:uid="{00000000-0005-0000-0000-00004B050000}"/>
    <cellStyle name="Normal 4 4 4 2" xfId="1328" xr:uid="{00000000-0005-0000-0000-00004C050000}"/>
    <cellStyle name="Normal 4 4 5" xfId="1329" xr:uid="{00000000-0005-0000-0000-00004D050000}"/>
    <cellStyle name="Normal 4 5" xfId="1330" xr:uid="{00000000-0005-0000-0000-00004E050000}"/>
    <cellStyle name="Normal 4 5 2" xfId="1331" xr:uid="{00000000-0005-0000-0000-00004F050000}"/>
    <cellStyle name="Normal 4 5 2 2" xfId="1332" xr:uid="{00000000-0005-0000-0000-000050050000}"/>
    <cellStyle name="Normal 4 5 2 2 2" xfId="1333" xr:uid="{00000000-0005-0000-0000-000051050000}"/>
    <cellStyle name="Normal 4 5 2 3" xfId="1334" xr:uid="{00000000-0005-0000-0000-000052050000}"/>
    <cellStyle name="Normal 4 5 3" xfId="1335" xr:uid="{00000000-0005-0000-0000-000053050000}"/>
    <cellStyle name="Normal 4 5 3 2" xfId="1336" xr:uid="{00000000-0005-0000-0000-000054050000}"/>
    <cellStyle name="Normal 4 5 4" xfId="1337" xr:uid="{00000000-0005-0000-0000-000055050000}"/>
    <cellStyle name="Normal 4 6" xfId="1338" xr:uid="{00000000-0005-0000-0000-000056050000}"/>
    <cellStyle name="Normal 4 6 2" xfId="1339" xr:uid="{00000000-0005-0000-0000-000057050000}"/>
    <cellStyle name="Normal 4 6 2 2" xfId="1340" xr:uid="{00000000-0005-0000-0000-000058050000}"/>
    <cellStyle name="Normal 4 6 3" xfId="1341" xr:uid="{00000000-0005-0000-0000-000059050000}"/>
    <cellStyle name="Normal 4 7" xfId="1342" xr:uid="{00000000-0005-0000-0000-00005A050000}"/>
    <cellStyle name="Normal 4 7 2" xfId="1343" xr:uid="{00000000-0005-0000-0000-00005B050000}"/>
    <cellStyle name="Normal 4 8" xfId="1344" xr:uid="{00000000-0005-0000-0000-00005C050000}"/>
    <cellStyle name="Normal 4 9" xfId="1345" xr:uid="{00000000-0005-0000-0000-00005D050000}"/>
    <cellStyle name="Normal 40" xfId="1346" xr:uid="{00000000-0005-0000-0000-00005E050000}"/>
    <cellStyle name="Normal 40 2" xfId="1347" xr:uid="{00000000-0005-0000-0000-00005F050000}"/>
    <cellStyle name="Normal 40 2 2" xfId="1348" xr:uid="{00000000-0005-0000-0000-000060050000}"/>
    <cellStyle name="Normal 40 2 2 2" xfId="1349" xr:uid="{00000000-0005-0000-0000-000061050000}"/>
    <cellStyle name="Normal 40 2 3" xfId="1350" xr:uid="{00000000-0005-0000-0000-000062050000}"/>
    <cellStyle name="Normal 40 3" xfId="1351" xr:uid="{00000000-0005-0000-0000-000063050000}"/>
    <cellStyle name="Normal 40 3 2" xfId="1352" xr:uid="{00000000-0005-0000-0000-000064050000}"/>
    <cellStyle name="Normal 40 4" xfId="1353" xr:uid="{00000000-0005-0000-0000-000065050000}"/>
    <cellStyle name="Normal 41" xfId="1354" xr:uid="{00000000-0005-0000-0000-000066050000}"/>
    <cellStyle name="Normal 41 2" xfId="1355" xr:uid="{00000000-0005-0000-0000-000067050000}"/>
    <cellStyle name="Normal 41 2 2" xfId="1356" xr:uid="{00000000-0005-0000-0000-000068050000}"/>
    <cellStyle name="Normal 41 2 2 2" xfId="1357" xr:uid="{00000000-0005-0000-0000-000069050000}"/>
    <cellStyle name="Normal 41 2 3" xfId="1358" xr:uid="{00000000-0005-0000-0000-00006A050000}"/>
    <cellStyle name="Normal 41 3" xfId="1359" xr:uid="{00000000-0005-0000-0000-00006B050000}"/>
    <cellStyle name="Normal 41 3 2" xfId="1360" xr:uid="{00000000-0005-0000-0000-00006C050000}"/>
    <cellStyle name="Normal 41 4" xfId="1361" xr:uid="{00000000-0005-0000-0000-00006D050000}"/>
    <cellStyle name="Normal 42" xfId="1362" xr:uid="{00000000-0005-0000-0000-00006E050000}"/>
    <cellStyle name="Normal 42 2" xfId="1363" xr:uid="{00000000-0005-0000-0000-00006F050000}"/>
    <cellStyle name="Normal 42 2 2" xfId="1364" xr:uid="{00000000-0005-0000-0000-000070050000}"/>
    <cellStyle name="Normal 42 2 2 2" xfId="1365" xr:uid="{00000000-0005-0000-0000-000071050000}"/>
    <cellStyle name="Normal 42 2 3" xfId="1366" xr:uid="{00000000-0005-0000-0000-000072050000}"/>
    <cellStyle name="Normal 42 3" xfId="1367" xr:uid="{00000000-0005-0000-0000-000073050000}"/>
    <cellStyle name="Normal 42 3 2" xfId="1368" xr:uid="{00000000-0005-0000-0000-000074050000}"/>
    <cellStyle name="Normal 42 4" xfId="1369" xr:uid="{00000000-0005-0000-0000-000075050000}"/>
    <cellStyle name="Normal 43" xfId="1370" xr:uid="{00000000-0005-0000-0000-000076050000}"/>
    <cellStyle name="Normal 43 2" xfId="1371" xr:uid="{00000000-0005-0000-0000-000077050000}"/>
    <cellStyle name="Normal 43 2 2" xfId="1372" xr:uid="{00000000-0005-0000-0000-000078050000}"/>
    <cellStyle name="Normal 43 2 2 2" xfId="1373" xr:uid="{00000000-0005-0000-0000-000079050000}"/>
    <cellStyle name="Normal 43 2 3" xfId="1374" xr:uid="{00000000-0005-0000-0000-00007A050000}"/>
    <cellStyle name="Normal 43 3" xfId="1375" xr:uid="{00000000-0005-0000-0000-00007B050000}"/>
    <cellStyle name="Normal 43 3 2" xfId="1376" xr:uid="{00000000-0005-0000-0000-00007C050000}"/>
    <cellStyle name="Normal 43 4" xfId="1377" xr:uid="{00000000-0005-0000-0000-00007D050000}"/>
    <cellStyle name="Normal 44" xfId="1378" xr:uid="{00000000-0005-0000-0000-00007E050000}"/>
    <cellStyle name="Normal 44 2" xfId="1379" xr:uid="{00000000-0005-0000-0000-00007F050000}"/>
    <cellStyle name="Normal 44 2 2" xfId="1380" xr:uid="{00000000-0005-0000-0000-000080050000}"/>
    <cellStyle name="Normal 44 3" xfId="1381" xr:uid="{00000000-0005-0000-0000-000081050000}"/>
    <cellStyle name="Normal 44 3 2" xfId="1382" xr:uid="{00000000-0005-0000-0000-000082050000}"/>
    <cellStyle name="Normal 44 4" xfId="1383" xr:uid="{00000000-0005-0000-0000-000083050000}"/>
    <cellStyle name="Normal 45" xfId="1384" xr:uid="{00000000-0005-0000-0000-000084050000}"/>
    <cellStyle name="Normal 45 2" xfId="1385" xr:uid="{00000000-0005-0000-0000-000085050000}"/>
    <cellStyle name="Normal 45 2 2" xfId="1386" xr:uid="{00000000-0005-0000-0000-000086050000}"/>
    <cellStyle name="Normal 45 3" xfId="1387" xr:uid="{00000000-0005-0000-0000-000087050000}"/>
    <cellStyle name="Normal 46" xfId="1388" xr:uid="{00000000-0005-0000-0000-000088050000}"/>
    <cellStyle name="Normal 46 2" xfId="1389" xr:uid="{00000000-0005-0000-0000-000089050000}"/>
    <cellStyle name="Normal 46 2 2" xfId="1390" xr:uid="{00000000-0005-0000-0000-00008A050000}"/>
    <cellStyle name="Normal 46 3" xfId="1391" xr:uid="{00000000-0005-0000-0000-00008B050000}"/>
    <cellStyle name="Normal 47" xfId="1392" xr:uid="{00000000-0005-0000-0000-00008C050000}"/>
    <cellStyle name="Normal 47 2" xfId="1393" xr:uid="{00000000-0005-0000-0000-00008D050000}"/>
    <cellStyle name="Normal 47 2 2" xfId="1394" xr:uid="{00000000-0005-0000-0000-00008E050000}"/>
    <cellStyle name="Normal 47 3" xfId="1395" xr:uid="{00000000-0005-0000-0000-00008F050000}"/>
    <cellStyle name="Normal 48" xfId="1396" xr:uid="{00000000-0005-0000-0000-000090050000}"/>
    <cellStyle name="Normal 48 2" xfId="1397" xr:uid="{00000000-0005-0000-0000-000091050000}"/>
    <cellStyle name="Normal 48 2 2" xfId="1398" xr:uid="{00000000-0005-0000-0000-000092050000}"/>
    <cellStyle name="Normal 48 3" xfId="1399" xr:uid="{00000000-0005-0000-0000-000093050000}"/>
    <cellStyle name="Normal 49" xfId="1400" xr:uid="{00000000-0005-0000-0000-000094050000}"/>
    <cellStyle name="Normal 49 2" xfId="1401" xr:uid="{00000000-0005-0000-0000-000095050000}"/>
    <cellStyle name="Normal 49 2 2" xfId="1402" xr:uid="{00000000-0005-0000-0000-000096050000}"/>
    <cellStyle name="Normal 49 3" xfId="1403" xr:uid="{00000000-0005-0000-0000-000097050000}"/>
    <cellStyle name="Normal 5" xfId="1404" xr:uid="{00000000-0005-0000-0000-000098050000}"/>
    <cellStyle name="Normal 5 2" xfId="1405" xr:uid="{00000000-0005-0000-0000-000099050000}"/>
    <cellStyle name="Normal 5 2 2" xfId="1406" xr:uid="{00000000-0005-0000-0000-00009A050000}"/>
    <cellStyle name="Normal 5 2 2 2" xfId="1407" xr:uid="{00000000-0005-0000-0000-00009B050000}"/>
    <cellStyle name="Normal 5 2 2 2 2" xfId="1408" xr:uid="{00000000-0005-0000-0000-00009C050000}"/>
    <cellStyle name="Normal 5 2 2 2 2 2" xfId="1409" xr:uid="{00000000-0005-0000-0000-00009D050000}"/>
    <cellStyle name="Normal 5 2 2 2 2 2 2" xfId="1410" xr:uid="{00000000-0005-0000-0000-00009E050000}"/>
    <cellStyle name="Normal 5 2 2 2 2 3" xfId="1411" xr:uid="{00000000-0005-0000-0000-00009F050000}"/>
    <cellStyle name="Normal 5 2 2 2 3" xfId="1412" xr:uid="{00000000-0005-0000-0000-0000A0050000}"/>
    <cellStyle name="Normal 5 2 2 2 3 2" xfId="1413" xr:uid="{00000000-0005-0000-0000-0000A1050000}"/>
    <cellStyle name="Normal 5 2 2 2 4" xfId="1414" xr:uid="{00000000-0005-0000-0000-0000A2050000}"/>
    <cellStyle name="Normal 5 2 2 3" xfId="1415" xr:uid="{00000000-0005-0000-0000-0000A3050000}"/>
    <cellStyle name="Normal 5 2 2 3 2" xfId="1416" xr:uid="{00000000-0005-0000-0000-0000A4050000}"/>
    <cellStyle name="Normal 5 2 2 3 2 2" xfId="1417" xr:uid="{00000000-0005-0000-0000-0000A5050000}"/>
    <cellStyle name="Normal 5 2 2 3 3" xfId="1418" xr:uid="{00000000-0005-0000-0000-0000A6050000}"/>
    <cellStyle name="Normal 5 2 2 4" xfId="1419" xr:uid="{00000000-0005-0000-0000-0000A7050000}"/>
    <cellStyle name="Normal 5 2 2 4 2" xfId="1420" xr:uid="{00000000-0005-0000-0000-0000A8050000}"/>
    <cellStyle name="Normal 5 2 2 5" xfId="1421" xr:uid="{00000000-0005-0000-0000-0000A9050000}"/>
    <cellStyle name="Normal 5 2 3" xfId="1422" xr:uid="{00000000-0005-0000-0000-0000AA050000}"/>
    <cellStyle name="Normal 5 2 3 2" xfId="1423" xr:uid="{00000000-0005-0000-0000-0000AB050000}"/>
    <cellStyle name="Normal 5 2 3 2 2" xfId="1424" xr:uid="{00000000-0005-0000-0000-0000AC050000}"/>
    <cellStyle name="Normal 5 2 3 2 2 2" xfId="1425" xr:uid="{00000000-0005-0000-0000-0000AD050000}"/>
    <cellStyle name="Normal 5 2 3 2 3" xfId="1426" xr:uid="{00000000-0005-0000-0000-0000AE050000}"/>
    <cellStyle name="Normal 5 2 3 3" xfId="1427" xr:uid="{00000000-0005-0000-0000-0000AF050000}"/>
    <cellStyle name="Normal 5 2 3 3 2" xfId="1428" xr:uid="{00000000-0005-0000-0000-0000B0050000}"/>
    <cellStyle name="Normal 5 2 3 4" xfId="1429" xr:uid="{00000000-0005-0000-0000-0000B1050000}"/>
    <cellStyle name="Normal 5 2 4" xfId="1430" xr:uid="{00000000-0005-0000-0000-0000B2050000}"/>
    <cellStyle name="Normal 5 2 4 2" xfId="1431" xr:uid="{00000000-0005-0000-0000-0000B3050000}"/>
    <cellStyle name="Normal 5 2 4 2 2" xfId="1432" xr:uid="{00000000-0005-0000-0000-0000B4050000}"/>
    <cellStyle name="Normal 5 2 4 3" xfId="1433" xr:uid="{00000000-0005-0000-0000-0000B5050000}"/>
    <cellStyle name="Normal 5 2 5" xfId="1434" xr:uid="{00000000-0005-0000-0000-0000B6050000}"/>
    <cellStyle name="Normal 5 2 5 2" xfId="1435" xr:uid="{00000000-0005-0000-0000-0000B7050000}"/>
    <cellStyle name="Normal 5 2 6" xfId="1436" xr:uid="{00000000-0005-0000-0000-0000B8050000}"/>
    <cellStyle name="Normal 5 3" xfId="1437" xr:uid="{00000000-0005-0000-0000-0000B9050000}"/>
    <cellStyle name="Normal 5 3 2" xfId="1438" xr:uid="{00000000-0005-0000-0000-0000BA050000}"/>
    <cellStyle name="Normal 5 3 2 2" xfId="1439" xr:uid="{00000000-0005-0000-0000-0000BB050000}"/>
    <cellStyle name="Normal 5 3 2 2 2" xfId="1440" xr:uid="{00000000-0005-0000-0000-0000BC050000}"/>
    <cellStyle name="Normal 5 3 2 2 2 2" xfId="1441" xr:uid="{00000000-0005-0000-0000-0000BD050000}"/>
    <cellStyle name="Normal 5 3 2 2 2 2 2" xfId="1442" xr:uid="{00000000-0005-0000-0000-0000BE050000}"/>
    <cellStyle name="Normal 5 3 2 2 2 3" xfId="1443" xr:uid="{00000000-0005-0000-0000-0000BF050000}"/>
    <cellStyle name="Normal 5 3 2 2 3" xfId="1444" xr:uid="{00000000-0005-0000-0000-0000C0050000}"/>
    <cellStyle name="Normal 5 3 2 2 3 2" xfId="1445" xr:uid="{00000000-0005-0000-0000-0000C1050000}"/>
    <cellStyle name="Normal 5 3 2 2 4" xfId="1446" xr:uid="{00000000-0005-0000-0000-0000C2050000}"/>
    <cellStyle name="Normal 5 3 2 3" xfId="1447" xr:uid="{00000000-0005-0000-0000-0000C3050000}"/>
    <cellStyle name="Normal 5 3 2 3 2" xfId="1448" xr:uid="{00000000-0005-0000-0000-0000C4050000}"/>
    <cellStyle name="Normal 5 3 2 3 2 2" xfId="1449" xr:uid="{00000000-0005-0000-0000-0000C5050000}"/>
    <cellStyle name="Normal 5 3 2 3 3" xfId="1450" xr:uid="{00000000-0005-0000-0000-0000C6050000}"/>
    <cellStyle name="Normal 5 3 2 4" xfId="1451" xr:uid="{00000000-0005-0000-0000-0000C7050000}"/>
    <cellStyle name="Normal 5 3 2 4 2" xfId="1452" xr:uid="{00000000-0005-0000-0000-0000C8050000}"/>
    <cellStyle name="Normal 5 3 2 5" xfId="1453" xr:uid="{00000000-0005-0000-0000-0000C9050000}"/>
    <cellStyle name="Normal 5 3 3" xfId="1454" xr:uid="{00000000-0005-0000-0000-0000CA050000}"/>
    <cellStyle name="Normal 5 3 3 2" xfId="1455" xr:uid="{00000000-0005-0000-0000-0000CB050000}"/>
    <cellStyle name="Normal 5 3 3 2 2" xfId="1456" xr:uid="{00000000-0005-0000-0000-0000CC050000}"/>
    <cellStyle name="Normal 5 3 3 2 2 2" xfId="1457" xr:uid="{00000000-0005-0000-0000-0000CD050000}"/>
    <cellStyle name="Normal 5 3 3 2 3" xfId="1458" xr:uid="{00000000-0005-0000-0000-0000CE050000}"/>
    <cellStyle name="Normal 5 3 3 3" xfId="1459" xr:uid="{00000000-0005-0000-0000-0000CF050000}"/>
    <cellStyle name="Normal 5 3 3 3 2" xfId="1460" xr:uid="{00000000-0005-0000-0000-0000D0050000}"/>
    <cellStyle name="Normal 5 3 3 4" xfId="1461" xr:uid="{00000000-0005-0000-0000-0000D1050000}"/>
    <cellStyle name="Normal 5 3 4" xfId="1462" xr:uid="{00000000-0005-0000-0000-0000D2050000}"/>
    <cellStyle name="Normal 5 3 4 2" xfId="1463" xr:uid="{00000000-0005-0000-0000-0000D3050000}"/>
    <cellStyle name="Normal 5 3 4 2 2" xfId="1464" xr:uid="{00000000-0005-0000-0000-0000D4050000}"/>
    <cellStyle name="Normal 5 3 4 3" xfId="1465" xr:uid="{00000000-0005-0000-0000-0000D5050000}"/>
    <cellStyle name="Normal 5 3 5" xfId="1466" xr:uid="{00000000-0005-0000-0000-0000D6050000}"/>
    <cellStyle name="Normal 5 3 5 2" xfId="1467" xr:uid="{00000000-0005-0000-0000-0000D7050000}"/>
    <cellStyle name="Normal 5 3 6" xfId="1468" xr:uid="{00000000-0005-0000-0000-0000D8050000}"/>
    <cellStyle name="Normal 5 4" xfId="1469" xr:uid="{00000000-0005-0000-0000-0000D9050000}"/>
    <cellStyle name="Normal 5 4 2" xfId="1470" xr:uid="{00000000-0005-0000-0000-0000DA050000}"/>
    <cellStyle name="Normal 5 4 2 2" xfId="1471" xr:uid="{00000000-0005-0000-0000-0000DB050000}"/>
    <cellStyle name="Normal 5 4 2 2 2" xfId="1472" xr:uid="{00000000-0005-0000-0000-0000DC050000}"/>
    <cellStyle name="Normal 5 4 2 2 2 2" xfId="1473" xr:uid="{00000000-0005-0000-0000-0000DD050000}"/>
    <cellStyle name="Normal 5 4 2 2 3" xfId="1474" xr:uid="{00000000-0005-0000-0000-0000DE050000}"/>
    <cellStyle name="Normal 5 4 2 3" xfId="1475" xr:uid="{00000000-0005-0000-0000-0000DF050000}"/>
    <cellStyle name="Normal 5 4 2 3 2" xfId="1476" xr:uid="{00000000-0005-0000-0000-0000E0050000}"/>
    <cellStyle name="Normal 5 4 2 4" xfId="1477" xr:uid="{00000000-0005-0000-0000-0000E1050000}"/>
    <cellStyle name="Normal 5 4 3" xfId="1478" xr:uid="{00000000-0005-0000-0000-0000E2050000}"/>
    <cellStyle name="Normal 5 4 3 2" xfId="1479" xr:uid="{00000000-0005-0000-0000-0000E3050000}"/>
    <cellStyle name="Normal 5 4 3 2 2" xfId="1480" xr:uid="{00000000-0005-0000-0000-0000E4050000}"/>
    <cellStyle name="Normal 5 4 3 3" xfId="1481" xr:uid="{00000000-0005-0000-0000-0000E5050000}"/>
    <cellStyle name="Normal 5 4 4" xfId="1482" xr:uid="{00000000-0005-0000-0000-0000E6050000}"/>
    <cellStyle name="Normal 5 4 4 2" xfId="1483" xr:uid="{00000000-0005-0000-0000-0000E7050000}"/>
    <cellStyle name="Normal 5 4 5" xfId="1484" xr:uid="{00000000-0005-0000-0000-0000E8050000}"/>
    <cellStyle name="Normal 5 5" xfId="1485" xr:uid="{00000000-0005-0000-0000-0000E9050000}"/>
    <cellStyle name="Normal 5 5 2" xfId="1486" xr:uid="{00000000-0005-0000-0000-0000EA050000}"/>
    <cellStyle name="Normal 5 5 2 2" xfId="1487" xr:uid="{00000000-0005-0000-0000-0000EB050000}"/>
    <cellStyle name="Normal 5 5 2 2 2" xfId="1488" xr:uid="{00000000-0005-0000-0000-0000EC050000}"/>
    <cellStyle name="Normal 5 5 2 3" xfId="1489" xr:uid="{00000000-0005-0000-0000-0000ED050000}"/>
    <cellStyle name="Normal 5 5 3" xfId="1490" xr:uid="{00000000-0005-0000-0000-0000EE050000}"/>
    <cellStyle name="Normal 5 5 3 2" xfId="1491" xr:uid="{00000000-0005-0000-0000-0000EF050000}"/>
    <cellStyle name="Normal 5 5 4" xfId="1492" xr:uid="{00000000-0005-0000-0000-0000F0050000}"/>
    <cellStyle name="Normal 5 6" xfId="1493" xr:uid="{00000000-0005-0000-0000-0000F1050000}"/>
    <cellStyle name="Normal 5 6 2" xfId="1494" xr:uid="{00000000-0005-0000-0000-0000F2050000}"/>
    <cellStyle name="Normal 5 6 2 2" xfId="1495" xr:uid="{00000000-0005-0000-0000-0000F3050000}"/>
    <cellStyle name="Normal 5 6 3" xfId="1496" xr:uid="{00000000-0005-0000-0000-0000F4050000}"/>
    <cellStyle name="Normal 5 7" xfId="1497" xr:uid="{00000000-0005-0000-0000-0000F5050000}"/>
    <cellStyle name="Normal 5 7 2" xfId="1498" xr:uid="{00000000-0005-0000-0000-0000F6050000}"/>
    <cellStyle name="Normal 5 8" xfId="1499" xr:uid="{00000000-0005-0000-0000-0000F7050000}"/>
    <cellStyle name="Normal 5 9" xfId="1500" xr:uid="{00000000-0005-0000-0000-0000F8050000}"/>
    <cellStyle name="Normal 50" xfId="1501" xr:uid="{00000000-0005-0000-0000-0000F9050000}"/>
    <cellStyle name="Normal 50 2" xfId="1502" xr:uid="{00000000-0005-0000-0000-0000FA050000}"/>
    <cellStyle name="Normal 50 2 2" xfId="1503" xr:uid="{00000000-0005-0000-0000-0000FB050000}"/>
    <cellStyle name="Normal 50 3" xfId="1504" xr:uid="{00000000-0005-0000-0000-0000FC050000}"/>
    <cellStyle name="Normal 51" xfId="1505" xr:uid="{00000000-0005-0000-0000-0000FD050000}"/>
    <cellStyle name="Normal 51 2" xfId="1506" xr:uid="{00000000-0005-0000-0000-0000FE050000}"/>
    <cellStyle name="Normal 51 2 2" xfId="1507" xr:uid="{00000000-0005-0000-0000-0000FF050000}"/>
    <cellStyle name="Normal 51 3" xfId="1508" xr:uid="{00000000-0005-0000-0000-000000060000}"/>
    <cellStyle name="Normal 52" xfId="1509" xr:uid="{00000000-0005-0000-0000-000001060000}"/>
    <cellStyle name="Normal 52 2" xfId="1510" xr:uid="{00000000-0005-0000-0000-000002060000}"/>
    <cellStyle name="Normal 52 2 2" xfId="1511" xr:uid="{00000000-0005-0000-0000-000003060000}"/>
    <cellStyle name="Normal 52 3" xfId="1512" xr:uid="{00000000-0005-0000-0000-000004060000}"/>
    <cellStyle name="Normal 53" xfId="1513" xr:uid="{00000000-0005-0000-0000-000005060000}"/>
    <cellStyle name="Normal 53 2" xfId="1514" xr:uid="{00000000-0005-0000-0000-000006060000}"/>
    <cellStyle name="Normal 53 2 2" xfId="1515" xr:uid="{00000000-0005-0000-0000-000007060000}"/>
    <cellStyle name="Normal 53 3" xfId="1516" xr:uid="{00000000-0005-0000-0000-000008060000}"/>
    <cellStyle name="Normal 54" xfId="1517" xr:uid="{00000000-0005-0000-0000-000009060000}"/>
    <cellStyle name="Normal 54 2" xfId="1518" xr:uid="{00000000-0005-0000-0000-00000A060000}"/>
    <cellStyle name="Normal 54 2 2" xfId="1519" xr:uid="{00000000-0005-0000-0000-00000B060000}"/>
    <cellStyle name="Normal 54 3" xfId="1520" xr:uid="{00000000-0005-0000-0000-00000C060000}"/>
    <cellStyle name="Normal 55" xfId="1521" xr:uid="{00000000-0005-0000-0000-00000D060000}"/>
    <cellStyle name="Normal 55 2" xfId="1522" xr:uid="{00000000-0005-0000-0000-00000E060000}"/>
    <cellStyle name="Normal 55 2 2" xfId="1523" xr:uid="{00000000-0005-0000-0000-00000F060000}"/>
    <cellStyle name="Normal 55 3" xfId="1524" xr:uid="{00000000-0005-0000-0000-000010060000}"/>
    <cellStyle name="Normal 56" xfId="1525" xr:uid="{00000000-0005-0000-0000-000011060000}"/>
    <cellStyle name="Normal 56 2" xfId="1526" xr:uid="{00000000-0005-0000-0000-000012060000}"/>
    <cellStyle name="Normal 56 2 2" xfId="1527" xr:uid="{00000000-0005-0000-0000-000013060000}"/>
    <cellStyle name="Normal 56 3" xfId="1528" xr:uid="{00000000-0005-0000-0000-000014060000}"/>
    <cellStyle name="Normal 57" xfId="1529" xr:uid="{00000000-0005-0000-0000-000015060000}"/>
    <cellStyle name="Normal 57 2" xfId="1530" xr:uid="{00000000-0005-0000-0000-000016060000}"/>
    <cellStyle name="Normal 57 2 2" xfId="1531" xr:uid="{00000000-0005-0000-0000-000017060000}"/>
    <cellStyle name="Normal 57 3" xfId="1532" xr:uid="{00000000-0005-0000-0000-000018060000}"/>
    <cellStyle name="Normal 58" xfId="1533" xr:uid="{00000000-0005-0000-0000-000019060000}"/>
    <cellStyle name="Normal 58 2" xfId="1534" xr:uid="{00000000-0005-0000-0000-00001A060000}"/>
    <cellStyle name="Normal 58 2 2" xfId="1535" xr:uid="{00000000-0005-0000-0000-00001B060000}"/>
    <cellStyle name="Normal 58 3" xfId="1536" xr:uid="{00000000-0005-0000-0000-00001C060000}"/>
    <cellStyle name="Normal 59" xfId="1537" xr:uid="{00000000-0005-0000-0000-00001D060000}"/>
    <cellStyle name="Normal 59 2" xfId="1538" xr:uid="{00000000-0005-0000-0000-00001E060000}"/>
    <cellStyle name="Normal 59 2 2" xfId="1539" xr:uid="{00000000-0005-0000-0000-00001F060000}"/>
    <cellStyle name="Normal 59 3" xfId="1540" xr:uid="{00000000-0005-0000-0000-000020060000}"/>
    <cellStyle name="Normal 6" xfId="1541" xr:uid="{00000000-0005-0000-0000-000021060000}"/>
    <cellStyle name="Normal 6 2" xfId="1542" xr:uid="{00000000-0005-0000-0000-000022060000}"/>
    <cellStyle name="Normal 6 2 2" xfId="1543" xr:uid="{00000000-0005-0000-0000-000023060000}"/>
    <cellStyle name="Normal 6 2 2 2" xfId="1544" xr:uid="{00000000-0005-0000-0000-000024060000}"/>
    <cellStyle name="Normal 6 2 2 2 2" xfId="1545" xr:uid="{00000000-0005-0000-0000-000025060000}"/>
    <cellStyle name="Normal 6 2 2 2 2 2" xfId="1546" xr:uid="{00000000-0005-0000-0000-000026060000}"/>
    <cellStyle name="Normal 6 2 2 2 2 2 2" xfId="1547" xr:uid="{00000000-0005-0000-0000-000027060000}"/>
    <cellStyle name="Normal 6 2 2 2 2 3" xfId="1548" xr:uid="{00000000-0005-0000-0000-000028060000}"/>
    <cellStyle name="Normal 6 2 2 2 3" xfId="1549" xr:uid="{00000000-0005-0000-0000-000029060000}"/>
    <cellStyle name="Normal 6 2 2 2 3 2" xfId="1550" xr:uid="{00000000-0005-0000-0000-00002A060000}"/>
    <cellStyle name="Normal 6 2 2 2 4" xfId="1551" xr:uid="{00000000-0005-0000-0000-00002B060000}"/>
    <cellStyle name="Normal 6 2 2 3" xfId="1552" xr:uid="{00000000-0005-0000-0000-00002C060000}"/>
    <cellStyle name="Normal 6 2 2 3 2" xfId="1553" xr:uid="{00000000-0005-0000-0000-00002D060000}"/>
    <cellStyle name="Normal 6 2 2 3 2 2" xfId="1554" xr:uid="{00000000-0005-0000-0000-00002E060000}"/>
    <cellStyle name="Normal 6 2 2 3 3" xfId="1555" xr:uid="{00000000-0005-0000-0000-00002F060000}"/>
    <cellStyle name="Normal 6 2 2 4" xfId="1556" xr:uid="{00000000-0005-0000-0000-000030060000}"/>
    <cellStyle name="Normal 6 2 2 4 2" xfId="1557" xr:uid="{00000000-0005-0000-0000-000031060000}"/>
    <cellStyle name="Normal 6 2 2 5" xfId="1558" xr:uid="{00000000-0005-0000-0000-000032060000}"/>
    <cellStyle name="Normal 6 2 3" xfId="1559" xr:uid="{00000000-0005-0000-0000-000033060000}"/>
    <cellStyle name="Normal 6 2 3 2" xfId="1560" xr:uid="{00000000-0005-0000-0000-000034060000}"/>
    <cellStyle name="Normal 6 2 3 2 2" xfId="1561" xr:uid="{00000000-0005-0000-0000-000035060000}"/>
    <cellStyle name="Normal 6 2 3 2 2 2" xfId="1562" xr:uid="{00000000-0005-0000-0000-000036060000}"/>
    <cellStyle name="Normal 6 2 3 2 3" xfId="1563" xr:uid="{00000000-0005-0000-0000-000037060000}"/>
    <cellStyle name="Normal 6 2 3 3" xfId="1564" xr:uid="{00000000-0005-0000-0000-000038060000}"/>
    <cellStyle name="Normal 6 2 3 3 2" xfId="1565" xr:uid="{00000000-0005-0000-0000-000039060000}"/>
    <cellStyle name="Normal 6 2 3 4" xfId="1566" xr:uid="{00000000-0005-0000-0000-00003A060000}"/>
    <cellStyle name="Normal 6 2 4" xfId="1567" xr:uid="{00000000-0005-0000-0000-00003B060000}"/>
    <cellStyle name="Normal 6 2 4 2" xfId="1568" xr:uid="{00000000-0005-0000-0000-00003C060000}"/>
    <cellStyle name="Normal 6 2 4 2 2" xfId="1569" xr:uid="{00000000-0005-0000-0000-00003D060000}"/>
    <cellStyle name="Normal 6 2 4 3" xfId="1570" xr:uid="{00000000-0005-0000-0000-00003E060000}"/>
    <cellStyle name="Normal 6 2 5" xfId="1571" xr:uid="{00000000-0005-0000-0000-00003F060000}"/>
    <cellStyle name="Normal 6 2 5 2" xfId="1572" xr:uid="{00000000-0005-0000-0000-000040060000}"/>
    <cellStyle name="Normal 6 2 6" xfId="1573" xr:uid="{00000000-0005-0000-0000-000041060000}"/>
    <cellStyle name="Normal 6 3" xfId="1574" xr:uid="{00000000-0005-0000-0000-000042060000}"/>
    <cellStyle name="Normal 6 3 2" xfId="1575" xr:uid="{00000000-0005-0000-0000-000043060000}"/>
    <cellStyle name="Normal 6 3 2 2" xfId="1576" xr:uid="{00000000-0005-0000-0000-000044060000}"/>
    <cellStyle name="Normal 6 3 2 2 2" xfId="1577" xr:uid="{00000000-0005-0000-0000-000045060000}"/>
    <cellStyle name="Normal 6 3 2 2 2 2" xfId="1578" xr:uid="{00000000-0005-0000-0000-000046060000}"/>
    <cellStyle name="Normal 6 3 2 2 2 2 2" xfId="1579" xr:uid="{00000000-0005-0000-0000-000047060000}"/>
    <cellStyle name="Normal 6 3 2 2 2 3" xfId="1580" xr:uid="{00000000-0005-0000-0000-000048060000}"/>
    <cellStyle name="Normal 6 3 2 2 3" xfId="1581" xr:uid="{00000000-0005-0000-0000-000049060000}"/>
    <cellStyle name="Normal 6 3 2 2 3 2" xfId="1582" xr:uid="{00000000-0005-0000-0000-00004A060000}"/>
    <cellStyle name="Normal 6 3 2 2 4" xfId="1583" xr:uid="{00000000-0005-0000-0000-00004B060000}"/>
    <cellStyle name="Normal 6 3 2 3" xfId="1584" xr:uid="{00000000-0005-0000-0000-00004C060000}"/>
    <cellStyle name="Normal 6 3 2 3 2" xfId="1585" xr:uid="{00000000-0005-0000-0000-00004D060000}"/>
    <cellStyle name="Normal 6 3 2 3 2 2" xfId="1586" xr:uid="{00000000-0005-0000-0000-00004E060000}"/>
    <cellStyle name="Normal 6 3 2 3 3" xfId="1587" xr:uid="{00000000-0005-0000-0000-00004F060000}"/>
    <cellStyle name="Normal 6 3 2 4" xfId="1588" xr:uid="{00000000-0005-0000-0000-000050060000}"/>
    <cellStyle name="Normal 6 3 2 4 2" xfId="1589" xr:uid="{00000000-0005-0000-0000-000051060000}"/>
    <cellStyle name="Normal 6 3 2 5" xfId="1590" xr:uid="{00000000-0005-0000-0000-000052060000}"/>
    <cellStyle name="Normal 6 3 3" xfId="1591" xr:uid="{00000000-0005-0000-0000-000053060000}"/>
    <cellStyle name="Normal 6 3 3 2" xfId="1592" xr:uid="{00000000-0005-0000-0000-000054060000}"/>
    <cellStyle name="Normal 6 3 3 2 2" xfId="1593" xr:uid="{00000000-0005-0000-0000-000055060000}"/>
    <cellStyle name="Normal 6 3 3 2 2 2" xfId="1594" xr:uid="{00000000-0005-0000-0000-000056060000}"/>
    <cellStyle name="Normal 6 3 3 2 3" xfId="1595" xr:uid="{00000000-0005-0000-0000-000057060000}"/>
    <cellStyle name="Normal 6 3 3 3" xfId="1596" xr:uid="{00000000-0005-0000-0000-000058060000}"/>
    <cellStyle name="Normal 6 3 3 3 2" xfId="1597" xr:uid="{00000000-0005-0000-0000-000059060000}"/>
    <cellStyle name="Normal 6 3 3 4" xfId="1598" xr:uid="{00000000-0005-0000-0000-00005A060000}"/>
    <cellStyle name="Normal 6 3 4" xfId="1599" xr:uid="{00000000-0005-0000-0000-00005B060000}"/>
    <cellStyle name="Normal 6 3 4 2" xfId="1600" xr:uid="{00000000-0005-0000-0000-00005C060000}"/>
    <cellStyle name="Normal 6 3 4 2 2" xfId="1601" xr:uid="{00000000-0005-0000-0000-00005D060000}"/>
    <cellStyle name="Normal 6 3 4 3" xfId="1602" xr:uid="{00000000-0005-0000-0000-00005E060000}"/>
    <cellStyle name="Normal 6 3 5" xfId="1603" xr:uid="{00000000-0005-0000-0000-00005F060000}"/>
    <cellStyle name="Normal 6 3 5 2" xfId="1604" xr:uid="{00000000-0005-0000-0000-000060060000}"/>
    <cellStyle name="Normal 6 3 6" xfId="1605" xr:uid="{00000000-0005-0000-0000-000061060000}"/>
    <cellStyle name="Normal 6 4" xfId="1606" xr:uid="{00000000-0005-0000-0000-000062060000}"/>
    <cellStyle name="Normal 6 4 2" xfId="1607" xr:uid="{00000000-0005-0000-0000-000063060000}"/>
    <cellStyle name="Normal 6 4 2 2" xfId="1608" xr:uid="{00000000-0005-0000-0000-000064060000}"/>
    <cellStyle name="Normal 6 4 2 2 2" xfId="1609" xr:uid="{00000000-0005-0000-0000-000065060000}"/>
    <cellStyle name="Normal 6 4 2 2 2 2" xfId="1610" xr:uid="{00000000-0005-0000-0000-000066060000}"/>
    <cellStyle name="Normal 6 4 2 2 3" xfId="1611" xr:uid="{00000000-0005-0000-0000-000067060000}"/>
    <cellStyle name="Normal 6 4 2 3" xfId="1612" xr:uid="{00000000-0005-0000-0000-000068060000}"/>
    <cellStyle name="Normal 6 4 2 3 2" xfId="1613" xr:uid="{00000000-0005-0000-0000-000069060000}"/>
    <cellStyle name="Normal 6 4 2 4" xfId="1614" xr:uid="{00000000-0005-0000-0000-00006A060000}"/>
    <cellStyle name="Normal 6 4 3" xfId="1615" xr:uid="{00000000-0005-0000-0000-00006B060000}"/>
    <cellStyle name="Normal 6 4 3 2" xfId="1616" xr:uid="{00000000-0005-0000-0000-00006C060000}"/>
    <cellStyle name="Normal 6 4 3 2 2" xfId="1617" xr:uid="{00000000-0005-0000-0000-00006D060000}"/>
    <cellStyle name="Normal 6 4 3 3" xfId="1618" xr:uid="{00000000-0005-0000-0000-00006E060000}"/>
    <cellStyle name="Normal 6 4 4" xfId="1619" xr:uid="{00000000-0005-0000-0000-00006F060000}"/>
    <cellStyle name="Normal 6 4 4 2" xfId="1620" xr:uid="{00000000-0005-0000-0000-000070060000}"/>
    <cellStyle name="Normal 6 4 5" xfId="1621" xr:uid="{00000000-0005-0000-0000-000071060000}"/>
    <cellStyle name="Normal 6 5" xfId="1622" xr:uid="{00000000-0005-0000-0000-000072060000}"/>
    <cellStyle name="Normal 6 5 2" xfId="1623" xr:uid="{00000000-0005-0000-0000-000073060000}"/>
    <cellStyle name="Normal 6 5 2 2" xfId="1624" xr:uid="{00000000-0005-0000-0000-000074060000}"/>
    <cellStyle name="Normal 6 5 2 2 2" xfId="1625" xr:uid="{00000000-0005-0000-0000-000075060000}"/>
    <cellStyle name="Normal 6 5 2 3" xfId="1626" xr:uid="{00000000-0005-0000-0000-000076060000}"/>
    <cellStyle name="Normal 6 5 3" xfId="1627" xr:uid="{00000000-0005-0000-0000-000077060000}"/>
    <cellStyle name="Normal 6 5 3 2" xfId="1628" xr:uid="{00000000-0005-0000-0000-000078060000}"/>
    <cellStyle name="Normal 6 5 4" xfId="1629" xr:uid="{00000000-0005-0000-0000-000079060000}"/>
    <cellStyle name="Normal 6 6" xfId="1630" xr:uid="{00000000-0005-0000-0000-00007A060000}"/>
    <cellStyle name="Normal 6 6 2" xfId="1631" xr:uid="{00000000-0005-0000-0000-00007B060000}"/>
    <cellStyle name="Normal 6 6 2 2" xfId="1632" xr:uid="{00000000-0005-0000-0000-00007C060000}"/>
    <cellStyle name="Normal 6 6 3" xfId="1633" xr:uid="{00000000-0005-0000-0000-00007D060000}"/>
    <cellStyle name="Normal 6 7" xfId="1634" xr:uid="{00000000-0005-0000-0000-00007E060000}"/>
    <cellStyle name="Normal 6 7 2" xfId="1635" xr:uid="{00000000-0005-0000-0000-00007F060000}"/>
    <cellStyle name="Normal 6 8" xfId="1636" xr:uid="{00000000-0005-0000-0000-000080060000}"/>
    <cellStyle name="Normal 6 9" xfId="1637" xr:uid="{00000000-0005-0000-0000-000081060000}"/>
    <cellStyle name="Normal 60" xfId="1638" xr:uid="{00000000-0005-0000-0000-000082060000}"/>
    <cellStyle name="Normal 60 2" xfId="1639" xr:uid="{00000000-0005-0000-0000-000083060000}"/>
    <cellStyle name="Normal 60 2 2" xfId="1640" xr:uid="{00000000-0005-0000-0000-000084060000}"/>
    <cellStyle name="Normal 60 3" xfId="1641" xr:uid="{00000000-0005-0000-0000-000085060000}"/>
    <cellStyle name="Normal 61" xfId="1642" xr:uid="{00000000-0005-0000-0000-000086060000}"/>
    <cellStyle name="Normal 61 2" xfId="1643" xr:uid="{00000000-0005-0000-0000-000087060000}"/>
    <cellStyle name="Normal 61 2 2" xfId="1644" xr:uid="{00000000-0005-0000-0000-000088060000}"/>
    <cellStyle name="Normal 61 3" xfId="1645" xr:uid="{00000000-0005-0000-0000-000089060000}"/>
    <cellStyle name="Normal 62" xfId="1646" xr:uid="{00000000-0005-0000-0000-00008A060000}"/>
    <cellStyle name="Normal 62 2" xfId="1647" xr:uid="{00000000-0005-0000-0000-00008B060000}"/>
    <cellStyle name="Normal 62 2 2" xfId="1648" xr:uid="{00000000-0005-0000-0000-00008C060000}"/>
    <cellStyle name="Normal 62 3" xfId="1649" xr:uid="{00000000-0005-0000-0000-00008D060000}"/>
    <cellStyle name="Normal 63" xfId="1650" xr:uid="{00000000-0005-0000-0000-00008E060000}"/>
    <cellStyle name="Normal 63 2" xfId="1651" xr:uid="{00000000-0005-0000-0000-00008F060000}"/>
    <cellStyle name="Normal 63 2 2" xfId="1652" xr:uid="{00000000-0005-0000-0000-000090060000}"/>
    <cellStyle name="Normal 63 3" xfId="1653" xr:uid="{00000000-0005-0000-0000-000091060000}"/>
    <cellStyle name="Normal 64" xfId="1654" xr:uid="{00000000-0005-0000-0000-000092060000}"/>
    <cellStyle name="Normal 64 2" xfId="1655" xr:uid="{00000000-0005-0000-0000-000093060000}"/>
    <cellStyle name="Normal 64 2 2" xfId="1656" xr:uid="{00000000-0005-0000-0000-000094060000}"/>
    <cellStyle name="Normal 64 3" xfId="1657" xr:uid="{00000000-0005-0000-0000-000095060000}"/>
    <cellStyle name="Normal 65" xfId="1658" xr:uid="{00000000-0005-0000-0000-000096060000}"/>
    <cellStyle name="Normal 65 2" xfId="1659" xr:uid="{00000000-0005-0000-0000-000097060000}"/>
    <cellStyle name="Normal 65 2 2" xfId="1660" xr:uid="{00000000-0005-0000-0000-000098060000}"/>
    <cellStyle name="Normal 65 3" xfId="1661" xr:uid="{00000000-0005-0000-0000-000099060000}"/>
    <cellStyle name="Normal 66" xfId="1662" xr:uid="{00000000-0005-0000-0000-00009A060000}"/>
    <cellStyle name="Normal 66 2" xfId="1663" xr:uid="{00000000-0005-0000-0000-00009B060000}"/>
    <cellStyle name="Normal 66 2 2" xfId="1664" xr:uid="{00000000-0005-0000-0000-00009C060000}"/>
    <cellStyle name="Normal 66 3" xfId="1665" xr:uid="{00000000-0005-0000-0000-00009D060000}"/>
    <cellStyle name="Normal 67" xfId="1666" xr:uid="{00000000-0005-0000-0000-00009E060000}"/>
    <cellStyle name="Normal 67 2" xfId="1667" xr:uid="{00000000-0005-0000-0000-00009F060000}"/>
    <cellStyle name="Normal 67 2 2" xfId="1668" xr:uid="{00000000-0005-0000-0000-0000A0060000}"/>
    <cellStyle name="Normal 67 3" xfId="1669" xr:uid="{00000000-0005-0000-0000-0000A1060000}"/>
    <cellStyle name="Normal 68" xfId="1670" xr:uid="{00000000-0005-0000-0000-0000A2060000}"/>
    <cellStyle name="Normal 68 2" xfId="1671" xr:uid="{00000000-0005-0000-0000-0000A3060000}"/>
    <cellStyle name="Normal 68 2 2" xfId="1672" xr:uid="{00000000-0005-0000-0000-0000A4060000}"/>
    <cellStyle name="Normal 68 3" xfId="1673" xr:uid="{00000000-0005-0000-0000-0000A5060000}"/>
    <cellStyle name="Normal 69" xfId="1674" xr:uid="{00000000-0005-0000-0000-0000A6060000}"/>
    <cellStyle name="Normal 69 2" xfId="1675" xr:uid="{00000000-0005-0000-0000-0000A7060000}"/>
    <cellStyle name="Normal 69 2 2" xfId="1676" xr:uid="{00000000-0005-0000-0000-0000A8060000}"/>
    <cellStyle name="Normal 69 3" xfId="1677" xr:uid="{00000000-0005-0000-0000-0000A9060000}"/>
    <cellStyle name="Normal 7" xfId="1678" xr:uid="{00000000-0005-0000-0000-0000AA060000}"/>
    <cellStyle name="Normal 7 2" xfId="1679" xr:uid="{00000000-0005-0000-0000-0000AB060000}"/>
    <cellStyle name="Normal 7 2 2" xfId="1680" xr:uid="{00000000-0005-0000-0000-0000AC060000}"/>
    <cellStyle name="Normal 7 2 2 2" xfId="1681" xr:uid="{00000000-0005-0000-0000-0000AD060000}"/>
    <cellStyle name="Normal 7 2 2 2 2" xfId="1682" xr:uid="{00000000-0005-0000-0000-0000AE060000}"/>
    <cellStyle name="Normal 7 2 2 2 2 2" xfId="1683" xr:uid="{00000000-0005-0000-0000-0000AF060000}"/>
    <cellStyle name="Normal 7 2 2 2 2 2 2" xfId="1684" xr:uid="{00000000-0005-0000-0000-0000B0060000}"/>
    <cellStyle name="Normal 7 2 2 2 2 3" xfId="1685" xr:uid="{00000000-0005-0000-0000-0000B1060000}"/>
    <cellStyle name="Normal 7 2 2 2 3" xfId="1686" xr:uid="{00000000-0005-0000-0000-0000B2060000}"/>
    <cellStyle name="Normal 7 2 2 2 3 2" xfId="1687" xr:uid="{00000000-0005-0000-0000-0000B3060000}"/>
    <cellStyle name="Normal 7 2 2 2 4" xfId="1688" xr:uid="{00000000-0005-0000-0000-0000B4060000}"/>
    <cellStyle name="Normal 7 2 2 3" xfId="1689" xr:uid="{00000000-0005-0000-0000-0000B5060000}"/>
    <cellStyle name="Normal 7 2 2 3 2" xfId="1690" xr:uid="{00000000-0005-0000-0000-0000B6060000}"/>
    <cellStyle name="Normal 7 2 2 3 2 2" xfId="1691" xr:uid="{00000000-0005-0000-0000-0000B7060000}"/>
    <cellStyle name="Normal 7 2 2 3 3" xfId="1692" xr:uid="{00000000-0005-0000-0000-0000B8060000}"/>
    <cellStyle name="Normal 7 2 2 4" xfId="1693" xr:uid="{00000000-0005-0000-0000-0000B9060000}"/>
    <cellStyle name="Normal 7 2 2 4 2" xfId="1694" xr:uid="{00000000-0005-0000-0000-0000BA060000}"/>
    <cellStyle name="Normal 7 2 2 5" xfId="1695" xr:uid="{00000000-0005-0000-0000-0000BB060000}"/>
    <cellStyle name="Normal 7 2 3" xfId="1696" xr:uid="{00000000-0005-0000-0000-0000BC060000}"/>
    <cellStyle name="Normal 7 2 3 2" xfId="1697" xr:uid="{00000000-0005-0000-0000-0000BD060000}"/>
    <cellStyle name="Normal 7 2 3 2 2" xfId="1698" xr:uid="{00000000-0005-0000-0000-0000BE060000}"/>
    <cellStyle name="Normal 7 2 3 2 2 2" xfId="1699" xr:uid="{00000000-0005-0000-0000-0000BF060000}"/>
    <cellStyle name="Normal 7 2 3 2 3" xfId="1700" xr:uid="{00000000-0005-0000-0000-0000C0060000}"/>
    <cellStyle name="Normal 7 2 3 3" xfId="1701" xr:uid="{00000000-0005-0000-0000-0000C1060000}"/>
    <cellStyle name="Normal 7 2 3 3 2" xfId="1702" xr:uid="{00000000-0005-0000-0000-0000C2060000}"/>
    <cellStyle name="Normal 7 2 3 4" xfId="1703" xr:uid="{00000000-0005-0000-0000-0000C3060000}"/>
    <cellStyle name="Normal 7 2 4" xfId="1704" xr:uid="{00000000-0005-0000-0000-0000C4060000}"/>
    <cellStyle name="Normal 7 2 4 2" xfId="1705" xr:uid="{00000000-0005-0000-0000-0000C5060000}"/>
    <cellStyle name="Normal 7 2 4 2 2" xfId="1706" xr:uid="{00000000-0005-0000-0000-0000C6060000}"/>
    <cellStyle name="Normal 7 2 4 3" xfId="1707" xr:uid="{00000000-0005-0000-0000-0000C7060000}"/>
    <cellStyle name="Normal 7 2 5" xfId="1708" xr:uid="{00000000-0005-0000-0000-0000C8060000}"/>
    <cellStyle name="Normal 7 2 5 2" xfId="1709" xr:uid="{00000000-0005-0000-0000-0000C9060000}"/>
    <cellStyle name="Normal 7 2 6" xfId="1710" xr:uid="{00000000-0005-0000-0000-0000CA060000}"/>
    <cellStyle name="Normal 7 3" xfId="1711" xr:uid="{00000000-0005-0000-0000-0000CB060000}"/>
    <cellStyle name="Normal 7 3 2" xfId="1712" xr:uid="{00000000-0005-0000-0000-0000CC060000}"/>
    <cellStyle name="Normal 7 3 2 2" xfId="1713" xr:uid="{00000000-0005-0000-0000-0000CD060000}"/>
    <cellStyle name="Normal 7 3 2 2 2" xfId="1714" xr:uid="{00000000-0005-0000-0000-0000CE060000}"/>
    <cellStyle name="Normal 7 3 2 2 2 2" xfId="1715" xr:uid="{00000000-0005-0000-0000-0000CF060000}"/>
    <cellStyle name="Normal 7 3 2 2 2 2 2" xfId="1716" xr:uid="{00000000-0005-0000-0000-0000D0060000}"/>
    <cellStyle name="Normal 7 3 2 2 2 3" xfId="1717" xr:uid="{00000000-0005-0000-0000-0000D1060000}"/>
    <cellStyle name="Normal 7 3 2 2 3" xfId="1718" xr:uid="{00000000-0005-0000-0000-0000D2060000}"/>
    <cellStyle name="Normal 7 3 2 2 3 2" xfId="1719" xr:uid="{00000000-0005-0000-0000-0000D3060000}"/>
    <cellStyle name="Normal 7 3 2 2 4" xfId="1720" xr:uid="{00000000-0005-0000-0000-0000D4060000}"/>
    <cellStyle name="Normal 7 3 2 3" xfId="1721" xr:uid="{00000000-0005-0000-0000-0000D5060000}"/>
    <cellStyle name="Normal 7 3 2 3 2" xfId="1722" xr:uid="{00000000-0005-0000-0000-0000D6060000}"/>
    <cellStyle name="Normal 7 3 2 3 2 2" xfId="1723" xr:uid="{00000000-0005-0000-0000-0000D7060000}"/>
    <cellStyle name="Normal 7 3 2 3 3" xfId="1724" xr:uid="{00000000-0005-0000-0000-0000D8060000}"/>
    <cellStyle name="Normal 7 3 2 4" xfId="1725" xr:uid="{00000000-0005-0000-0000-0000D9060000}"/>
    <cellStyle name="Normal 7 3 2 4 2" xfId="1726" xr:uid="{00000000-0005-0000-0000-0000DA060000}"/>
    <cellStyle name="Normal 7 3 2 5" xfId="1727" xr:uid="{00000000-0005-0000-0000-0000DB060000}"/>
    <cellStyle name="Normal 7 3 3" xfId="1728" xr:uid="{00000000-0005-0000-0000-0000DC060000}"/>
    <cellStyle name="Normal 7 3 3 2" xfId="1729" xr:uid="{00000000-0005-0000-0000-0000DD060000}"/>
    <cellStyle name="Normal 7 3 3 2 2" xfId="1730" xr:uid="{00000000-0005-0000-0000-0000DE060000}"/>
    <cellStyle name="Normal 7 3 3 2 2 2" xfId="1731" xr:uid="{00000000-0005-0000-0000-0000DF060000}"/>
    <cellStyle name="Normal 7 3 3 2 3" xfId="1732" xr:uid="{00000000-0005-0000-0000-0000E0060000}"/>
    <cellStyle name="Normal 7 3 3 3" xfId="1733" xr:uid="{00000000-0005-0000-0000-0000E1060000}"/>
    <cellStyle name="Normal 7 3 3 3 2" xfId="1734" xr:uid="{00000000-0005-0000-0000-0000E2060000}"/>
    <cellStyle name="Normal 7 3 3 4" xfId="1735" xr:uid="{00000000-0005-0000-0000-0000E3060000}"/>
    <cellStyle name="Normal 7 3 4" xfId="1736" xr:uid="{00000000-0005-0000-0000-0000E4060000}"/>
    <cellStyle name="Normal 7 3 4 2" xfId="1737" xr:uid="{00000000-0005-0000-0000-0000E5060000}"/>
    <cellStyle name="Normal 7 3 4 2 2" xfId="1738" xr:uid="{00000000-0005-0000-0000-0000E6060000}"/>
    <cellStyle name="Normal 7 3 4 3" xfId="1739" xr:uid="{00000000-0005-0000-0000-0000E7060000}"/>
    <cellStyle name="Normal 7 3 5" xfId="1740" xr:uid="{00000000-0005-0000-0000-0000E8060000}"/>
    <cellStyle name="Normal 7 3 5 2" xfId="1741" xr:uid="{00000000-0005-0000-0000-0000E9060000}"/>
    <cellStyle name="Normal 7 3 6" xfId="1742" xr:uid="{00000000-0005-0000-0000-0000EA060000}"/>
    <cellStyle name="Normal 7 4" xfId="1743" xr:uid="{00000000-0005-0000-0000-0000EB060000}"/>
    <cellStyle name="Normal 7 4 2" xfId="1744" xr:uid="{00000000-0005-0000-0000-0000EC060000}"/>
    <cellStyle name="Normal 7 4 2 2" xfId="1745" xr:uid="{00000000-0005-0000-0000-0000ED060000}"/>
    <cellStyle name="Normal 7 4 2 2 2" xfId="1746" xr:uid="{00000000-0005-0000-0000-0000EE060000}"/>
    <cellStyle name="Normal 7 4 2 2 2 2" xfId="1747" xr:uid="{00000000-0005-0000-0000-0000EF060000}"/>
    <cellStyle name="Normal 7 4 2 2 3" xfId="1748" xr:uid="{00000000-0005-0000-0000-0000F0060000}"/>
    <cellStyle name="Normal 7 4 2 3" xfId="1749" xr:uid="{00000000-0005-0000-0000-0000F1060000}"/>
    <cellStyle name="Normal 7 4 2 3 2" xfId="1750" xr:uid="{00000000-0005-0000-0000-0000F2060000}"/>
    <cellStyle name="Normal 7 4 2 4" xfId="1751" xr:uid="{00000000-0005-0000-0000-0000F3060000}"/>
    <cellStyle name="Normal 7 4 3" xfId="1752" xr:uid="{00000000-0005-0000-0000-0000F4060000}"/>
    <cellStyle name="Normal 7 4 3 2" xfId="1753" xr:uid="{00000000-0005-0000-0000-0000F5060000}"/>
    <cellStyle name="Normal 7 4 3 2 2" xfId="1754" xr:uid="{00000000-0005-0000-0000-0000F6060000}"/>
    <cellStyle name="Normal 7 4 3 3" xfId="1755" xr:uid="{00000000-0005-0000-0000-0000F7060000}"/>
    <cellStyle name="Normal 7 4 4" xfId="1756" xr:uid="{00000000-0005-0000-0000-0000F8060000}"/>
    <cellStyle name="Normal 7 4 4 2" xfId="1757" xr:uid="{00000000-0005-0000-0000-0000F9060000}"/>
    <cellStyle name="Normal 7 4 5" xfId="1758" xr:uid="{00000000-0005-0000-0000-0000FA060000}"/>
    <cellStyle name="Normal 7 5" xfId="1759" xr:uid="{00000000-0005-0000-0000-0000FB060000}"/>
    <cellStyle name="Normal 7 5 2" xfId="1760" xr:uid="{00000000-0005-0000-0000-0000FC060000}"/>
    <cellStyle name="Normal 7 5 2 2" xfId="1761" xr:uid="{00000000-0005-0000-0000-0000FD060000}"/>
    <cellStyle name="Normal 7 5 2 2 2" xfId="1762" xr:uid="{00000000-0005-0000-0000-0000FE060000}"/>
    <cellStyle name="Normal 7 5 2 3" xfId="1763" xr:uid="{00000000-0005-0000-0000-0000FF060000}"/>
    <cellStyle name="Normal 7 5 3" xfId="1764" xr:uid="{00000000-0005-0000-0000-000000070000}"/>
    <cellStyle name="Normal 7 5 3 2" xfId="1765" xr:uid="{00000000-0005-0000-0000-000001070000}"/>
    <cellStyle name="Normal 7 5 4" xfId="1766" xr:uid="{00000000-0005-0000-0000-000002070000}"/>
    <cellStyle name="Normal 7 6" xfId="1767" xr:uid="{00000000-0005-0000-0000-000003070000}"/>
    <cellStyle name="Normal 7 6 2" xfId="1768" xr:uid="{00000000-0005-0000-0000-000004070000}"/>
    <cellStyle name="Normal 7 6 2 2" xfId="1769" xr:uid="{00000000-0005-0000-0000-000005070000}"/>
    <cellStyle name="Normal 7 6 3" xfId="1770" xr:uid="{00000000-0005-0000-0000-000006070000}"/>
    <cellStyle name="Normal 7 7" xfId="1771" xr:uid="{00000000-0005-0000-0000-000007070000}"/>
    <cellStyle name="Normal 7 7 2" xfId="1772" xr:uid="{00000000-0005-0000-0000-000008070000}"/>
    <cellStyle name="Normal 7 8" xfId="1773" xr:uid="{00000000-0005-0000-0000-000009070000}"/>
    <cellStyle name="Normal 70" xfId="1774" xr:uid="{00000000-0005-0000-0000-00000A070000}"/>
    <cellStyle name="Normal 70 2" xfId="1775" xr:uid="{00000000-0005-0000-0000-00000B070000}"/>
    <cellStyle name="Normal 70 2 2" xfId="1776" xr:uid="{00000000-0005-0000-0000-00000C070000}"/>
    <cellStyle name="Normal 70 3" xfId="1777" xr:uid="{00000000-0005-0000-0000-00000D070000}"/>
    <cellStyle name="Normal 71" xfId="1778" xr:uid="{00000000-0005-0000-0000-00000E070000}"/>
    <cellStyle name="Normal 71 2" xfId="1779" xr:uid="{00000000-0005-0000-0000-00000F070000}"/>
    <cellStyle name="Normal 71 2 2" xfId="1780" xr:uid="{00000000-0005-0000-0000-000010070000}"/>
    <cellStyle name="Normal 71 3" xfId="1781" xr:uid="{00000000-0005-0000-0000-000011070000}"/>
    <cellStyle name="Normal 72" xfId="1782" xr:uid="{00000000-0005-0000-0000-000012070000}"/>
    <cellStyle name="Normal 72 2" xfId="1783" xr:uid="{00000000-0005-0000-0000-000013070000}"/>
    <cellStyle name="Normal 72 2 2" xfId="1784" xr:uid="{00000000-0005-0000-0000-000014070000}"/>
    <cellStyle name="Normal 72 3" xfId="1785" xr:uid="{00000000-0005-0000-0000-000015070000}"/>
    <cellStyle name="Normal 73" xfId="1786" xr:uid="{00000000-0005-0000-0000-000016070000}"/>
    <cellStyle name="Normal 73 2" xfId="1787" xr:uid="{00000000-0005-0000-0000-000017070000}"/>
    <cellStyle name="Normal 73 2 2" xfId="1788" xr:uid="{00000000-0005-0000-0000-000018070000}"/>
    <cellStyle name="Normal 73 3" xfId="1789" xr:uid="{00000000-0005-0000-0000-000019070000}"/>
    <cellStyle name="Normal 74" xfId="1790" xr:uid="{00000000-0005-0000-0000-00001A070000}"/>
    <cellStyle name="Normal 74 2" xfId="1791" xr:uid="{00000000-0005-0000-0000-00001B070000}"/>
    <cellStyle name="Normal 74 2 2" xfId="1792" xr:uid="{00000000-0005-0000-0000-00001C070000}"/>
    <cellStyle name="Normal 74 3" xfId="1793" xr:uid="{00000000-0005-0000-0000-00001D070000}"/>
    <cellStyle name="Normal 75" xfId="1794" xr:uid="{00000000-0005-0000-0000-00001E070000}"/>
    <cellStyle name="Normal 75 2" xfId="1795" xr:uid="{00000000-0005-0000-0000-00001F070000}"/>
    <cellStyle name="Normal 75 2 2" xfId="1796" xr:uid="{00000000-0005-0000-0000-000020070000}"/>
    <cellStyle name="Normal 75 3" xfId="1797" xr:uid="{00000000-0005-0000-0000-000021070000}"/>
    <cellStyle name="Normal 76" xfId="1798" xr:uid="{00000000-0005-0000-0000-000022070000}"/>
    <cellStyle name="Normal 76 2" xfId="1799" xr:uid="{00000000-0005-0000-0000-000023070000}"/>
    <cellStyle name="Normal 76 2 2" xfId="1800" xr:uid="{00000000-0005-0000-0000-000024070000}"/>
    <cellStyle name="Normal 76 3" xfId="1801" xr:uid="{00000000-0005-0000-0000-000025070000}"/>
    <cellStyle name="Normal 77" xfId="1802" xr:uid="{00000000-0005-0000-0000-000026070000}"/>
    <cellStyle name="Normal 77 2" xfId="1803" xr:uid="{00000000-0005-0000-0000-000027070000}"/>
    <cellStyle name="Normal 77 2 2" xfId="1804" xr:uid="{00000000-0005-0000-0000-000028070000}"/>
    <cellStyle name="Normal 77 3" xfId="1805" xr:uid="{00000000-0005-0000-0000-000029070000}"/>
    <cellStyle name="Normal 78" xfId="1806" xr:uid="{00000000-0005-0000-0000-00002A070000}"/>
    <cellStyle name="Normal 78 2" xfId="1807" xr:uid="{00000000-0005-0000-0000-00002B070000}"/>
    <cellStyle name="Normal 78 2 2" xfId="1808" xr:uid="{00000000-0005-0000-0000-00002C070000}"/>
    <cellStyle name="Normal 78 3" xfId="1809" xr:uid="{00000000-0005-0000-0000-00002D070000}"/>
    <cellStyle name="Normal 79" xfId="1810" xr:uid="{00000000-0005-0000-0000-00002E070000}"/>
    <cellStyle name="Normal 79 2" xfId="1811" xr:uid="{00000000-0005-0000-0000-00002F070000}"/>
    <cellStyle name="Normal 79 2 2" xfId="1812" xr:uid="{00000000-0005-0000-0000-000030070000}"/>
    <cellStyle name="Normal 79 3" xfId="1813" xr:uid="{00000000-0005-0000-0000-000031070000}"/>
    <cellStyle name="Normal 8" xfId="1814" xr:uid="{00000000-0005-0000-0000-000032070000}"/>
    <cellStyle name="Normal 8 2" xfId="1815" xr:uid="{00000000-0005-0000-0000-000033070000}"/>
    <cellStyle name="Normal 8 2 2" xfId="1816" xr:uid="{00000000-0005-0000-0000-000034070000}"/>
    <cellStyle name="Normal 8 2 2 2" xfId="1817" xr:uid="{00000000-0005-0000-0000-000035070000}"/>
    <cellStyle name="Normal 8 2 2 2 2" xfId="1818" xr:uid="{00000000-0005-0000-0000-000036070000}"/>
    <cellStyle name="Normal 8 2 2 2 2 2" xfId="1819" xr:uid="{00000000-0005-0000-0000-000037070000}"/>
    <cellStyle name="Normal 8 2 2 2 2 2 2" xfId="1820" xr:uid="{00000000-0005-0000-0000-000038070000}"/>
    <cellStyle name="Normal 8 2 2 2 2 3" xfId="1821" xr:uid="{00000000-0005-0000-0000-000039070000}"/>
    <cellStyle name="Normal 8 2 2 2 3" xfId="1822" xr:uid="{00000000-0005-0000-0000-00003A070000}"/>
    <cellStyle name="Normal 8 2 2 2 3 2" xfId="1823" xr:uid="{00000000-0005-0000-0000-00003B070000}"/>
    <cellStyle name="Normal 8 2 2 2 4" xfId="1824" xr:uid="{00000000-0005-0000-0000-00003C070000}"/>
    <cellStyle name="Normal 8 2 2 3" xfId="1825" xr:uid="{00000000-0005-0000-0000-00003D070000}"/>
    <cellStyle name="Normal 8 2 2 3 2" xfId="1826" xr:uid="{00000000-0005-0000-0000-00003E070000}"/>
    <cellStyle name="Normal 8 2 2 3 2 2" xfId="1827" xr:uid="{00000000-0005-0000-0000-00003F070000}"/>
    <cellStyle name="Normal 8 2 2 3 3" xfId="1828" xr:uid="{00000000-0005-0000-0000-000040070000}"/>
    <cellStyle name="Normal 8 2 2 4" xfId="1829" xr:uid="{00000000-0005-0000-0000-000041070000}"/>
    <cellStyle name="Normal 8 2 2 4 2" xfId="1830" xr:uid="{00000000-0005-0000-0000-000042070000}"/>
    <cellStyle name="Normal 8 2 2 5" xfId="1831" xr:uid="{00000000-0005-0000-0000-000043070000}"/>
    <cellStyle name="Normal 8 2 3" xfId="1832" xr:uid="{00000000-0005-0000-0000-000044070000}"/>
    <cellStyle name="Normal 8 2 3 2" xfId="1833" xr:uid="{00000000-0005-0000-0000-000045070000}"/>
    <cellStyle name="Normal 8 2 3 2 2" xfId="1834" xr:uid="{00000000-0005-0000-0000-000046070000}"/>
    <cellStyle name="Normal 8 2 3 2 2 2" xfId="1835" xr:uid="{00000000-0005-0000-0000-000047070000}"/>
    <cellStyle name="Normal 8 2 3 2 3" xfId="1836" xr:uid="{00000000-0005-0000-0000-000048070000}"/>
    <cellStyle name="Normal 8 2 3 3" xfId="1837" xr:uid="{00000000-0005-0000-0000-000049070000}"/>
    <cellStyle name="Normal 8 2 3 3 2" xfId="1838" xr:uid="{00000000-0005-0000-0000-00004A070000}"/>
    <cellStyle name="Normal 8 2 3 4" xfId="1839" xr:uid="{00000000-0005-0000-0000-00004B070000}"/>
    <cellStyle name="Normal 8 2 4" xfId="1840" xr:uid="{00000000-0005-0000-0000-00004C070000}"/>
    <cellStyle name="Normal 8 2 4 2" xfId="1841" xr:uid="{00000000-0005-0000-0000-00004D070000}"/>
    <cellStyle name="Normal 8 2 4 2 2" xfId="1842" xr:uid="{00000000-0005-0000-0000-00004E070000}"/>
    <cellStyle name="Normal 8 2 4 3" xfId="1843" xr:uid="{00000000-0005-0000-0000-00004F070000}"/>
    <cellStyle name="Normal 8 2 5" xfId="1844" xr:uid="{00000000-0005-0000-0000-000050070000}"/>
    <cellStyle name="Normal 8 2 5 2" xfId="1845" xr:uid="{00000000-0005-0000-0000-000051070000}"/>
    <cellStyle name="Normal 8 2 6" xfId="1846" xr:uid="{00000000-0005-0000-0000-000052070000}"/>
    <cellStyle name="Normal 8 3" xfId="1847" xr:uid="{00000000-0005-0000-0000-000053070000}"/>
    <cellStyle name="Normal 8 3 2" xfId="1848" xr:uid="{00000000-0005-0000-0000-000054070000}"/>
    <cellStyle name="Normal 8 3 2 2" xfId="1849" xr:uid="{00000000-0005-0000-0000-000055070000}"/>
    <cellStyle name="Normal 8 3 2 2 2" xfId="1850" xr:uid="{00000000-0005-0000-0000-000056070000}"/>
    <cellStyle name="Normal 8 3 2 2 2 2" xfId="1851" xr:uid="{00000000-0005-0000-0000-000057070000}"/>
    <cellStyle name="Normal 8 3 2 2 2 2 2" xfId="1852" xr:uid="{00000000-0005-0000-0000-000058070000}"/>
    <cellStyle name="Normal 8 3 2 2 2 3" xfId="1853" xr:uid="{00000000-0005-0000-0000-000059070000}"/>
    <cellStyle name="Normal 8 3 2 2 3" xfId="1854" xr:uid="{00000000-0005-0000-0000-00005A070000}"/>
    <cellStyle name="Normal 8 3 2 2 3 2" xfId="1855" xr:uid="{00000000-0005-0000-0000-00005B070000}"/>
    <cellStyle name="Normal 8 3 2 2 4" xfId="1856" xr:uid="{00000000-0005-0000-0000-00005C070000}"/>
    <cellStyle name="Normal 8 3 2 3" xfId="1857" xr:uid="{00000000-0005-0000-0000-00005D070000}"/>
    <cellStyle name="Normal 8 3 2 3 2" xfId="1858" xr:uid="{00000000-0005-0000-0000-00005E070000}"/>
    <cellStyle name="Normal 8 3 2 3 2 2" xfId="1859" xr:uid="{00000000-0005-0000-0000-00005F070000}"/>
    <cellStyle name="Normal 8 3 2 3 3" xfId="1860" xr:uid="{00000000-0005-0000-0000-000060070000}"/>
    <cellStyle name="Normal 8 3 2 4" xfId="1861" xr:uid="{00000000-0005-0000-0000-000061070000}"/>
    <cellStyle name="Normal 8 3 2 4 2" xfId="1862" xr:uid="{00000000-0005-0000-0000-000062070000}"/>
    <cellStyle name="Normal 8 3 2 5" xfId="1863" xr:uid="{00000000-0005-0000-0000-000063070000}"/>
    <cellStyle name="Normal 8 3 3" xfId="1864" xr:uid="{00000000-0005-0000-0000-000064070000}"/>
    <cellStyle name="Normal 8 3 3 2" xfId="1865" xr:uid="{00000000-0005-0000-0000-000065070000}"/>
    <cellStyle name="Normal 8 3 3 2 2" xfId="1866" xr:uid="{00000000-0005-0000-0000-000066070000}"/>
    <cellStyle name="Normal 8 3 3 2 2 2" xfId="1867" xr:uid="{00000000-0005-0000-0000-000067070000}"/>
    <cellStyle name="Normal 8 3 3 2 3" xfId="1868" xr:uid="{00000000-0005-0000-0000-000068070000}"/>
    <cellStyle name="Normal 8 3 3 3" xfId="1869" xr:uid="{00000000-0005-0000-0000-000069070000}"/>
    <cellStyle name="Normal 8 3 3 3 2" xfId="1870" xr:uid="{00000000-0005-0000-0000-00006A070000}"/>
    <cellStyle name="Normal 8 3 3 4" xfId="1871" xr:uid="{00000000-0005-0000-0000-00006B070000}"/>
    <cellStyle name="Normal 8 3 4" xfId="1872" xr:uid="{00000000-0005-0000-0000-00006C070000}"/>
    <cellStyle name="Normal 8 3 4 2" xfId="1873" xr:uid="{00000000-0005-0000-0000-00006D070000}"/>
    <cellStyle name="Normal 8 3 4 2 2" xfId="1874" xr:uid="{00000000-0005-0000-0000-00006E070000}"/>
    <cellStyle name="Normal 8 3 4 3" xfId="1875" xr:uid="{00000000-0005-0000-0000-00006F070000}"/>
    <cellStyle name="Normal 8 3 5" xfId="1876" xr:uid="{00000000-0005-0000-0000-000070070000}"/>
    <cellStyle name="Normal 8 3 5 2" xfId="1877" xr:uid="{00000000-0005-0000-0000-000071070000}"/>
    <cellStyle name="Normal 8 3 6" xfId="1878" xr:uid="{00000000-0005-0000-0000-000072070000}"/>
    <cellStyle name="Normal 8 4" xfId="1879" xr:uid="{00000000-0005-0000-0000-000073070000}"/>
    <cellStyle name="Normal 8 4 2" xfId="1880" xr:uid="{00000000-0005-0000-0000-000074070000}"/>
    <cellStyle name="Normal 8 4 2 2" xfId="1881" xr:uid="{00000000-0005-0000-0000-000075070000}"/>
    <cellStyle name="Normal 8 4 2 2 2" xfId="1882" xr:uid="{00000000-0005-0000-0000-000076070000}"/>
    <cellStyle name="Normal 8 4 2 2 2 2" xfId="1883" xr:uid="{00000000-0005-0000-0000-000077070000}"/>
    <cellStyle name="Normal 8 4 2 2 3" xfId="1884" xr:uid="{00000000-0005-0000-0000-000078070000}"/>
    <cellStyle name="Normal 8 4 2 3" xfId="1885" xr:uid="{00000000-0005-0000-0000-000079070000}"/>
    <cellStyle name="Normal 8 4 2 3 2" xfId="1886" xr:uid="{00000000-0005-0000-0000-00007A070000}"/>
    <cellStyle name="Normal 8 4 2 4" xfId="1887" xr:uid="{00000000-0005-0000-0000-00007B070000}"/>
    <cellStyle name="Normal 8 4 3" xfId="1888" xr:uid="{00000000-0005-0000-0000-00007C070000}"/>
    <cellStyle name="Normal 8 4 3 2" xfId="1889" xr:uid="{00000000-0005-0000-0000-00007D070000}"/>
    <cellStyle name="Normal 8 4 3 2 2" xfId="1890" xr:uid="{00000000-0005-0000-0000-00007E070000}"/>
    <cellStyle name="Normal 8 4 3 3" xfId="1891" xr:uid="{00000000-0005-0000-0000-00007F070000}"/>
    <cellStyle name="Normal 8 4 4" xfId="1892" xr:uid="{00000000-0005-0000-0000-000080070000}"/>
    <cellStyle name="Normal 8 4 4 2" xfId="1893" xr:uid="{00000000-0005-0000-0000-000081070000}"/>
    <cellStyle name="Normal 8 4 5" xfId="1894" xr:uid="{00000000-0005-0000-0000-000082070000}"/>
    <cellStyle name="Normal 8 5" xfId="1895" xr:uid="{00000000-0005-0000-0000-000083070000}"/>
    <cellStyle name="Normal 8 5 2" xfId="1896" xr:uid="{00000000-0005-0000-0000-000084070000}"/>
    <cellStyle name="Normal 8 5 2 2" xfId="1897" xr:uid="{00000000-0005-0000-0000-000085070000}"/>
    <cellStyle name="Normal 8 5 2 2 2" xfId="1898" xr:uid="{00000000-0005-0000-0000-000086070000}"/>
    <cellStyle name="Normal 8 5 2 3" xfId="1899" xr:uid="{00000000-0005-0000-0000-000087070000}"/>
    <cellStyle name="Normal 8 5 3" xfId="1900" xr:uid="{00000000-0005-0000-0000-000088070000}"/>
    <cellStyle name="Normal 8 5 3 2" xfId="1901" xr:uid="{00000000-0005-0000-0000-000089070000}"/>
    <cellStyle name="Normal 8 5 4" xfId="1902" xr:uid="{00000000-0005-0000-0000-00008A070000}"/>
    <cellStyle name="Normal 8 6" xfId="1903" xr:uid="{00000000-0005-0000-0000-00008B070000}"/>
    <cellStyle name="Normal 8 6 2" xfId="1904" xr:uid="{00000000-0005-0000-0000-00008C070000}"/>
    <cellStyle name="Normal 8 6 2 2" xfId="1905" xr:uid="{00000000-0005-0000-0000-00008D070000}"/>
    <cellStyle name="Normal 8 6 3" xfId="1906" xr:uid="{00000000-0005-0000-0000-00008E070000}"/>
    <cellStyle name="Normal 8 7" xfId="1907" xr:uid="{00000000-0005-0000-0000-00008F070000}"/>
    <cellStyle name="Normal 8 7 2" xfId="1908" xr:uid="{00000000-0005-0000-0000-000090070000}"/>
    <cellStyle name="Normal 8 8" xfId="1909" xr:uid="{00000000-0005-0000-0000-000091070000}"/>
    <cellStyle name="Normal 80" xfId="1910" xr:uid="{00000000-0005-0000-0000-000092070000}"/>
    <cellStyle name="Normal 80 2" xfId="1911" xr:uid="{00000000-0005-0000-0000-000093070000}"/>
    <cellStyle name="Normal 80 2 2" xfId="1912" xr:uid="{00000000-0005-0000-0000-000094070000}"/>
    <cellStyle name="Normal 80 3" xfId="1913" xr:uid="{00000000-0005-0000-0000-000095070000}"/>
    <cellStyle name="Normal 81" xfId="1914" xr:uid="{00000000-0005-0000-0000-000096070000}"/>
    <cellStyle name="Normal 81 2" xfId="1915" xr:uid="{00000000-0005-0000-0000-000097070000}"/>
    <cellStyle name="Normal 81 2 2" xfId="1916" xr:uid="{00000000-0005-0000-0000-000098070000}"/>
    <cellStyle name="Normal 81 3" xfId="1917" xr:uid="{00000000-0005-0000-0000-000099070000}"/>
    <cellStyle name="Normal 82" xfId="1918" xr:uid="{00000000-0005-0000-0000-00009A070000}"/>
    <cellStyle name="Normal 82 2" xfId="1919" xr:uid="{00000000-0005-0000-0000-00009B070000}"/>
    <cellStyle name="Normal 82 2 2" xfId="1920" xr:uid="{00000000-0005-0000-0000-00009C070000}"/>
    <cellStyle name="Normal 82 3" xfId="1921" xr:uid="{00000000-0005-0000-0000-00009D070000}"/>
    <cellStyle name="Normal 83" xfId="1922" xr:uid="{00000000-0005-0000-0000-00009E070000}"/>
    <cellStyle name="Normal 83 2" xfId="1923" xr:uid="{00000000-0005-0000-0000-00009F070000}"/>
    <cellStyle name="Normal 83 2 2" xfId="1924" xr:uid="{00000000-0005-0000-0000-0000A0070000}"/>
    <cellStyle name="Normal 83 3" xfId="1925" xr:uid="{00000000-0005-0000-0000-0000A1070000}"/>
    <cellStyle name="Normal 84" xfId="1926" xr:uid="{00000000-0005-0000-0000-0000A2070000}"/>
    <cellStyle name="Normal 84 2" xfId="1927" xr:uid="{00000000-0005-0000-0000-0000A3070000}"/>
    <cellStyle name="Normal 84 2 2" xfId="1928" xr:uid="{00000000-0005-0000-0000-0000A4070000}"/>
    <cellStyle name="Normal 84 3" xfId="1929" xr:uid="{00000000-0005-0000-0000-0000A5070000}"/>
    <cellStyle name="Normal 85" xfId="1930" xr:uid="{00000000-0005-0000-0000-0000A6070000}"/>
    <cellStyle name="Normal 85 2" xfId="1931" xr:uid="{00000000-0005-0000-0000-0000A7070000}"/>
    <cellStyle name="Normal 85 2 2" xfId="1932" xr:uid="{00000000-0005-0000-0000-0000A8070000}"/>
    <cellStyle name="Normal 85 3" xfId="1933" xr:uid="{00000000-0005-0000-0000-0000A9070000}"/>
    <cellStyle name="Normal 86" xfId="1934" xr:uid="{00000000-0005-0000-0000-0000AA070000}"/>
    <cellStyle name="Normal 86 2" xfId="1935" xr:uid="{00000000-0005-0000-0000-0000AB070000}"/>
    <cellStyle name="Normal 86 2 2" xfId="1936" xr:uid="{00000000-0005-0000-0000-0000AC070000}"/>
    <cellStyle name="Normal 86 3" xfId="1937" xr:uid="{00000000-0005-0000-0000-0000AD070000}"/>
    <cellStyle name="Normal 87" xfId="1938" xr:uid="{00000000-0005-0000-0000-0000AE070000}"/>
    <cellStyle name="Normal 87 2" xfId="1939" xr:uid="{00000000-0005-0000-0000-0000AF070000}"/>
    <cellStyle name="Normal 87 2 2" xfId="1940" xr:uid="{00000000-0005-0000-0000-0000B0070000}"/>
    <cellStyle name="Normal 87 3" xfId="1941" xr:uid="{00000000-0005-0000-0000-0000B1070000}"/>
    <cellStyle name="Normal 88" xfId="1942" xr:uid="{00000000-0005-0000-0000-0000B2070000}"/>
    <cellStyle name="Normal 88 2" xfId="1943" xr:uid="{00000000-0005-0000-0000-0000B3070000}"/>
    <cellStyle name="Normal 88 2 2" xfId="1944" xr:uid="{00000000-0005-0000-0000-0000B4070000}"/>
    <cellStyle name="Normal 88 3" xfId="1945" xr:uid="{00000000-0005-0000-0000-0000B5070000}"/>
    <cellStyle name="Normal 89" xfId="1946" xr:uid="{00000000-0005-0000-0000-0000B6070000}"/>
    <cellStyle name="Normal 89 2" xfId="1947" xr:uid="{00000000-0005-0000-0000-0000B7070000}"/>
    <cellStyle name="Normal 89 2 2" xfId="1948" xr:uid="{00000000-0005-0000-0000-0000B8070000}"/>
    <cellStyle name="Normal 89 3" xfId="1949" xr:uid="{00000000-0005-0000-0000-0000B9070000}"/>
    <cellStyle name="Normal 9" xfId="1950" xr:uid="{00000000-0005-0000-0000-0000BA070000}"/>
    <cellStyle name="Normal 9 2" xfId="1951" xr:uid="{00000000-0005-0000-0000-0000BB070000}"/>
    <cellStyle name="Normal 9 2 2" xfId="1952" xr:uid="{00000000-0005-0000-0000-0000BC070000}"/>
    <cellStyle name="Normal 9 2 2 2" xfId="1953" xr:uid="{00000000-0005-0000-0000-0000BD070000}"/>
    <cellStyle name="Normal 9 2 2 2 2" xfId="1954" xr:uid="{00000000-0005-0000-0000-0000BE070000}"/>
    <cellStyle name="Normal 9 2 2 2 2 2" xfId="1955" xr:uid="{00000000-0005-0000-0000-0000BF070000}"/>
    <cellStyle name="Normal 9 2 2 2 2 2 2" xfId="1956" xr:uid="{00000000-0005-0000-0000-0000C0070000}"/>
    <cellStyle name="Normal 9 2 2 2 2 3" xfId="1957" xr:uid="{00000000-0005-0000-0000-0000C1070000}"/>
    <cellStyle name="Normal 9 2 2 2 3" xfId="1958" xr:uid="{00000000-0005-0000-0000-0000C2070000}"/>
    <cellStyle name="Normal 9 2 2 2 3 2" xfId="1959" xr:uid="{00000000-0005-0000-0000-0000C3070000}"/>
    <cellStyle name="Normal 9 2 2 2 4" xfId="1960" xr:uid="{00000000-0005-0000-0000-0000C4070000}"/>
    <cellStyle name="Normal 9 2 2 3" xfId="1961" xr:uid="{00000000-0005-0000-0000-0000C5070000}"/>
    <cellStyle name="Normal 9 2 2 3 2" xfId="1962" xr:uid="{00000000-0005-0000-0000-0000C6070000}"/>
    <cellStyle name="Normal 9 2 2 3 2 2" xfId="1963" xr:uid="{00000000-0005-0000-0000-0000C7070000}"/>
    <cellStyle name="Normal 9 2 2 3 3" xfId="1964" xr:uid="{00000000-0005-0000-0000-0000C8070000}"/>
    <cellStyle name="Normal 9 2 2 4" xfId="1965" xr:uid="{00000000-0005-0000-0000-0000C9070000}"/>
    <cellStyle name="Normal 9 2 2 4 2" xfId="1966" xr:uid="{00000000-0005-0000-0000-0000CA070000}"/>
    <cellStyle name="Normal 9 2 2 5" xfId="1967" xr:uid="{00000000-0005-0000-0000-0000CB070000}"/>
    <cellStyle name="Normal 9 2 3" xfId="1968" xr:uid="{00000000-0005-0000-0000-0000CC070000}"/>
    <cellStyle name="Normal 9 2 3 2" xfId="1969" xr:uid="{00000000-0005-0000-0000-0000CD070000}"/>
    <cellStyle name="Normal 9 2 3 2 2" xfId="1970" xr:uid="{00000000-0005-0000-0000-0000CE070000}"/>
    <cellStyle name="Normal 9 2 3 2 2 2" xfId="1971" xr:uid="{00000000-0005-0000-0000-0000CF070000}"/>
    <cellStyle name="Normal 9 2 3 2 3" xfId="1972" xr:uid="{00000000-0005-0000-0000-0000D0070000}"/>
    <cellStyle name="Normal 9 2 3 3" xfId="1973" xr:uid="{00000000-0005-0000-0000-0000D1070000}"/>
    <cellStyle name="Normal 9 2 3 3 2" xfId="1974" xr:uid="{00000000-0005-0000-0000-0000D2070000}"/>
    <cellStyle name="Normal 9 2 3 4" xfId="1975" xr:uid="{00000000-0005-0000-0000-0000D3070000}"/>
    <cellStyle name="Normal 9 2 4" xfId="1976" xr:uid="{00000000-0005-0000-0000-0000D4070000}"/>
    <cellStyle name="Normal 9 2 4 2" xfId="1977" xr:uid="{00000000-0005-0000-0000-0000D5070000}"/>
    <cellStyle name="Normal 9 2 4 2 2" xfId="1978" xr:uid="{00000000-0005-0000-0000-0000D6070000}"/>
    <cellStyle name="Normal 9 2 4 3" xfId="1979" xr:uid="{00000000-0005-0000-0000-0000D7070000}"/>
    <cellStyle name="Normal 9 2 5" xfId="1980" xr:uid="{00000000-0005-0000-0000-0000D8070000}"/>
    <cellStyle name="Normal 9 2 5 2" xfId="1981" xr:uid="{00000000-0005-0000-0000-0000D9070000}"/>
    <cellStyle name="Normal 9 2 6" xfId="1982" xr:uid="{00000000-0005-0000-0000-0000DA070000}"/>
    <cellStyle name="Normal 9 3" xfId="1983" xr:uid="{00000000-0005-0000-0000-0000DB070000}"/>
    <cellStyle name="Normal 9 3 2" xfId="1984" xr:uid="{00000000-0005-0000-0000-0000DC070000}"/>
    <cellStyle name="Normal 9 3 2 2" xfId="1985" xr:uid="{00000000-0005-0000-0000-0000DD070000}"/>
    <cellStyle name="Normal 9 3 2 2 2" xfId="1986" xr:uid="{00000000-0005-0000-0000-0000DE070000}"/>
    <cellStyle name="Normal 9 3 2 2 2 2" xfId="1987" xr:uid="{00000000-0005-0000-0000-0000DF070000}"/>
    <cellStyle name="Normal 9 3 2 2 2 2 2" xfId="1988" xr:uid="{00000000-0005-0000-0000-0000E0070000}"/>
    <cellStyle name="Normal 9 3 2 2 2 3" xfId="1989" xr:uid="{00000000-0005-0000-0000-0000E1070000}"/>
    <cellStyle name="Normal 9 3 2 2 3" xfId="1990" xr:uid="{00000000-0005-0000-0000-0000E2070000}"/>
    <cellStyle name="Normal 9 3 2 2 3 2" xfId="1991" xr:uid="{00000000-0005-0000-0000-0000E3070000}"/>
    <cellStyle name="Normal 9 3 2 2 4" xfId="1992" xr:uid="{00000000-0005-0000-0000-0000E4070000}"/>
    <cellStyle name="Normal 9 3 2 3" xfId="1993" xr:uid="{00000000-0005-0000-0000-0000E5070000}"/>
    <cellStyle name="Normal 9 3 2 3 2" xfId="1994" xr:uid="{00000000-0005-0000-0000-0000E6070000}"/>
    <cellStyle name="Normal 9 3 2 3 2 2" xfId="1995" xr:uid="{00000000-0005-0000-0000-0000E7070000}"/>
    <cellStyle name="Normal 9 3 2 3 3" xfId="1996" xr:uid="{00000000-0005-0000-0000-0000E8070000}"/>
    <cellStyle name="Normal 9 3 2 4" xfId="1997" xr:uid="{00000000-0005-0000-0000-0000E9070000}"/>
    <cellStyle name="Normal 9 3 2 4 2" xfId="1998" xr:uid="{00000000-0005-0000-0000-0000EA070000}"/>
    <cellStyle name="Normal 9 3 2 5" xfId="1999" xr:uid="{00000000-0005-0000-0000-0000EB070000}"/>
    <cellStyle name="Normal 9 3 3" xfId="2000" xr:uid="{00000000-0005-0000-0000-0000EC070000}"/>
    <cellStyle name="Normal 9 3 3 2" xfId="2001" xr:uid="{00000000-0005-0000-0000-0000ED070000}"/>
    <cellStyle name="Normal 9 3 3 2 2" xfId="2002" xr:uid="{00000000-0005-0000-0000-0000EE070000}"/>
    <cellStyle name="Normal 9 3 3 2 2 2" xfId="2003" xr:uid="{00000000-0005-0000-0000-0000EF070000}"/>
    <cellStyle name="Normal 9 3 3 2 2 2 2" xfId="2004" xr:uid="{00000000-0005-0000-0000-0000F0070000}"/>
    <cellStyle name="Normal 9 3 3 2 2 3" xfId="2005" xr:uid="{00000000-0005-0000-0000-0000F1070000}"/>
    <cellStyle name="Normal 9 3 3 2 3" xfId="2006" xr:uid="{00000000-0005-0000-0000-0000F2070000}"/>
    <cellStyle name="Normal 9 3 3 2 3 2" xfId="2007" xr:uid="{00000000-0005-0000-0000-0000F3070000}"/>
    <cellStyle name="Normal 9 3 3 2 4" xfId="2008" xr:uid="{00000000-0005-0000-0000-0000F4070000}"/>
    <cellStyle name="Normal 9 3 3 3" xfId="2009" xr:uid="{00000000-0005-0000-0000-0000F5070000}"/>
    <cellStyle name="Normal 9 3 3 3 2" xfId="2010" xr:uid="{00000000-0005-0000-0000-0000F6070000}"/>
    <cellStyle name="Normal 9 3 3 3 2 2" xfId="2011" xr:uid="{00000000-0005-0000-0000-0000F7070000}"/>
    <cellStyle name="Normal 9 3 3 3 3" xfId="2012" xr:uid="{00000000-0005-0000-0000-0000F8070000}"/>
    <cellStyle name="Normal 9 3 3 4" xfId="2013" xr:uid="{00000000-0005-0000-0000-0000F9070000}"/>
    <cellStyle name="Normal 9 3 3 4 2" xfId="2014" xr:uid="{00000000-0005-0000-0000-0000FA070000}"/>
    <cellStyle name="Normal 9 3 3 5" xfId="2015" xr:uid="{00000000-0005-0000-0000-0000FB070000}"/>
    <cellStyle name="Normal 9 3 4" xfId="2016" xr:uid="{00000000-0005-0000-0000-0000FC070000}"/>
    <cellStyle name="Normal 9 3 4 2" xfId="2017" xr:uid="{00000000-0005-0000-0000-0000FD070000}"/>
    <cellStyle name="Normal 9 3 4 2 2" xfId="2018" xr:uid="{00000000-0005-0000-0000-0000FE070000}"/>
    <cellStyle name="Normal 9 3 4 2 2 2" xfId="2019" xr:uid="{00000000-0005-0000-0000-0000FF070000}"/>
    <cellStyle name="Normal 9 3 4 2 3" xfId="2020" xr:uid="{00000000-0005-0000-0000-000000080000}"/>
    <cellStyle name="Normal 9 3 4 3" xfId="2021" xr:uid="{00000000-0005-0000-0000-000001080000}"/>
    <cellStyle name="Normal 9 3 4 3 2" xfId="2022" xr:uid="{00000000-0005-0000-0000-000002080000}"/>
    <cellStyle name="Normal 9 3 4 4" xfId="2023" xr:uid="{00000000-0005-0000-0000-000003080000}"/>
    <cellStyle name="Normal 9 3 5" xfId="2024" xr:uid="{00000000-0005-0000-0000-000004080000}"/>
    <cellStyle name="Normal 9 3 5 2" xfId="2025" xr:uid="{00000000-0005-0000-0000-000005080000}"/>
    <cellStyle name="Normal 9 3 5 2 2" xfId="2026" xr:uid="{00000000-0005-0000-0000-000006080000}"/>
    <cellStyle name="Normal 9 3 5 3" xfId="2027" xr:uid="{00000000-0005-0000-0000-000007080000}"/>
    <cellStyle name="Normal 9 3 6" xfId="2028" xr:uid="{00000000-0005-0000-0000-000008080000}"/>
    <cellStyle name="Normal 9 3 6 2" xfId="2029" xr:uid="{00000000-0005-0000-0000-000009080000}"/>
    <cellStyle name="Normal 9 3 7" xfId="2030" xr:uid="{00000000-0005-0000-0000-00000A080000}"/>
    <cellStyle name="Normal 9 4" xfId="2031" xr:uid="{00000000-0005-0000-0000-00000B080000}"/>
    <cellStyle name="Normal 9 4 2" xfId="2032" xr:uid="{00000000-0005-0000-0000-00000C080000}"/>
    <cellStyle name="Normal 9 4 2 2" xfId="2033" xr:uid="{00000000-0005-0000-0000-00000D080000}"/>
    <cellStyle name="Normal 9 4 2 2 2" xfId="2034" xr:uid="{00000000-0005-0000-0000-00000E080000}"/>
    <cellStyle name="Normal 9 4 2 2 2 2" xfId="2035" xr:uid="{00000000-0005-0000-0000-00000F080000}"/>
    <cellStyle name="Normal 9 4 2 2 3" xfId="2036" xr:uid="{00000000-0005-0000-0000-000010080000}"/>
    <cellStyle name="Normal 9 4 2 3" xfId="2037" xr:uid="{00000000-0005-0000-0000-000011080000}"/>
    <cellStyle name="Normal 9 4 2 3 2" xfId="2038" xr:uid="{00000000-0005-0000-0000-000012080000}"/>
    <cellStyle name="Normal 9 4 2 4" xfId="2039" xr:uid="{00000000-0005-0000-0000-000013080000}"/>
    <cellStyle name="Normal 9 4 3" xfId="2040" xr:uid="{00000000-0005-0000-0000-000014080000}"/>
    <cellStyle name="Normal 9 4 3 2" xfId="2041" xr:uid="{00000000-0005-0000-0000-000015080000}"/>
    <cellStyle name="Normal 9 4 3 2 2" xfId="2042" xr:uid="{00000000-0005-0000-0000-000016080000}"/>
    <cellStyle name="Normal 9 4 3 3" xfId="2043" xr:uid="{00000000-0005-0000-0000-000017080000}"/>
    <cellStyle name="Normal 9 4 4" xfId="2044" xr:uid="{00000000-0005-0000-0000-000018080000}"/>
    <cellStyle name="Normal 9 4 4 2" xfId="2045" xr:uid="{00000000-0005-0000-0000-000019080000}"/>
    <cellStyle name="Normal 9 4 5" xfId="2046" xr:uid="{00000000-0005-0000-0000-00001A080000}"/>
    <cellStyle name="Normal 9 5" xfId="2047" xr:uid="{00000000-0005-0000-0000-00001B080000}"/>
    <cellStyle name="Normal 9 5 2" xfId="2048" xr:uid="{00000000-0005-0000-0000-00001C080000}"/>
    <cellStyle name="Normal 9 5 2 2" xfId="2049" xr:uid="{00000000-0005-0000-0000-00001D080000}"/>
    <cellStyle name="Normal 9 5 2 2 2" xfId="2050" xr:uid="{00000000-0005-0000-0000-00001E080000}"/>
    <cellStyle name="Normal 9 5 2 3" xfId="2051" xr:uid="{00000000-0005-0000-0000-00001F080000}"/>
    <cellStyle name="Normal 9 5 3" xfId="2052" xr:uid="{00000000-0005-0000-0000-000020080000}"/>
    <cellStyle name="Normal 9 5 3 2" xfId="2053" xr:uid="{00000000-0005-0000-0000-000021080000}"/>
    <cellStyle name="Normal 9 5 4" xfId="2054" xr:uid="{00000000-0005-0000-0000-000022080000}"/>
    <cellStyle name="Normal 9 6" xfId="2055" xr:uid="{00000000-0005-0000-0000-000023080000}"/>
    <cellStyle name="Normal 9 6 2" xfId="2056" xr:uid="{00000000-0005-0000-0000-000024080000}"/>
    <cellStyle name="Normal 9 6 2 2" xfId="2057" xr:uid="{00000000-0005-0000-0000-000025080000}"/>
    <cellStyle name="Normal 9 6 3" xfId="2058" xr:uid="{00000000-0005-0000-0000-000026080000}"/>
    <cellStyle name="Normal 9 7" xfId="2059" xr:uid="{00000000-0005-0000-0000-000027080000}"/>
    <cellStyle name="Normal 9 7 2" xfId="2060" xr:uid="{00000000-0005-0000-0000-000028080000}"/>
    <cellStyle name="Normal 9 8" xfId="2061" xr:uid="{00000000-0005-0000-0000-000029080000}"/>
    <cellStyle name="Normal 90" xfId="2062" xr:uid="{00000000-0005-0000-0000-00002A080000}"/>
    <cellStyle name="Normal 90 2" xfId="2063" xr:uid="{00000000-0005-0000-0000-00002B080000}"/>
    <cellStyle name="Normal 90 2 2" xfId="2064" xr:uid="{00000000-0005-0000-0000-00002C080000}"/>
    <cellStyle name="Normal 90 3" xfId="2065" xr:uid="{00000000-0005-0000-0000-00002D080000}"/>
    <cellStyle name="Normal 91" xfId="2066" xr:uid="{00000000-0005-0000-0000-00002E080000}"/>
    <cellStyle name="Normal 91 2" xfId="2067" xr:uid="{00000000-0005-0000-0000-00002F080000}"/>
    <cellStyle name="Normal 91 2 2" xfId="2068" xr:uid="{00000000-0005-0000-0000-000030080000}"/>
    <cellStyle name="Normal 91 3" xfId="2069" xr:uid="{00000000-0005-0000-0000-000031080000}"/>
    <cellStyle name="Normal 92" xfId="2070" xr:uid="{00000000-0005-0000-0000-000032080000}"/>
    <cellStyle name="Normal 92 2" xfId="2071" xr:uid="{00000000-0005-0000-0000-000033080000}"/>
    <cellStyle name="Normal 92 2 2" xfId="2072" xr:uid="{00000000-0005-0000-0000-000034080000}"/>
    <cellStyle name="Normal 92 3" xfId="2073" xr:uid="{00000000-0005-0000-0000-000035080000}"/>
    <cellStyle name="Normal 93" xfId="2074" xr:uid="{00000000-0005-0000-0000-000036080000}"/>
    <cellStyle name="Normal 93 2" xfId="2075" xr:uid="{00000000-0005-0000-0000-000037080000}"/>
    <cellStyle name="Normal 93 2 2" xfId="2076" xr:uid="{00000000-0005-0000-0000-000038080000}"/>
    <cellStyle name="Normal 93 3" xfId="2077" xr:uid="{00000000-0005-0000-0000-000039080000}"/>
    <cellStyle name="Normal 94" xfId="2078" xr:uid="{00000000-0005-0000-0000-00003A080000}"/>
    <cellStyle name="Normal 94 2" xfId="2079" xr:uid="{00000000-0005-0000-0000-00003B080000}"/>
    <cellStyle name="Normal 94 2 2" xfId="2080" xr:uid="{00000000-0005-0000-0000-00003C080000}"/>
    <cellStyle name="Normal 94 3" xfId="2081" xr:uid="{00000000-0005-0000-0000-00003D080000}"/>
    <cellStyle name="Normal 95" xfId="2082" xr:uid="{00000000-0005-0000-0000-00003E080000}"/>
    <cellStyle name="Normal 95 2" xfId="2083" xr:uid="{00000000-0005-0000-0000-00003F080000}"/>
    <cellStyle name="Normal 95 2 2" xfId="2084" xr:uid="{00000000-0005-0000-0000-000040080000}"/>
    <cellStyle name="Normal 95 3" xfId="2085" xr:uid="{00000000-0005-0000-0000-000041080000}"/>
    <cellStyle name="Normal 96" xfId="2086" xr:uid="{00000000-0005-0000-0000-000042080000}"/>
    <cellStyle name="Normal 96 2" xfId="2087" xr:uid="{00000000-0005-0000-0000-000043080000}"/>
    <cellStyle name="Normal 96 2 2" xfId="2088" xr:uid="{00000000-0005-0000-0000-000044080000}"/>
    <cellStyle name="Normal 96 3" xfId="2089" xr:uid="{00000000-0005-0000-0000-000045080000}"/>
    <cellStyle name="Normal 97" xfId="2090" xr:uid="{00000000-0005-0000-0000-000046080000}"/>
    <cellStyle name="Normal 97 2" xfId="2091" xr:uid="{00000000-0005-0000-0000-000047080000}"/>
    <cellStyle name="Normal 97 2 2" xfId="2092" xr:uid="{00000000-0005-0000-0000-000048080000}"/>
    <cellStyle name="Normal 97 3" xfId="2093" xr:uid="{00000000-0005-0000-0000-000049080000}"/>
    <cellStyle name="Normal 98" xfId="2094" xr:uid="{00000000-0005-0000-0000-00004A080000}"/>
    <cellStyle name="Normal 98 2" xfId="2095" xr:uid="{00000000-0005-0000-0000-00004B080000}"/>
    <cellStyle name="Normal 98 2 2" xfId="2096" xr:uid="{00000000-0005-0000-0000-00004C080000}"/>
    <cellStyle name="Normal 98 3" xfId="2097" xr:uid="{00000000-0005-0000-0000-00004D080000}"/>
    <cellStyle name="Normal 99" xfId="2098" xr:uid="{00000000-0005-0000-0000-00004E080000}"/>
    <cellStyle name="Normal 99 2" xfId="2099" xr:uid="{00000000-0005-0000-0000-00004F080000}"/>
    <cellStyle name="Normal 99 2 2" xfId="2100" xr:uid="{00000000-0005-0000-0000-000050080000}"/>
    <cellStyle name="Normal 99 3" xfId="2101" xr:uid="{00000000-0005-0000-0000-000051080000}"/>
    <cellStyle name="Normalnew" xfId="2102" xr:uid="{00000000-0005-0000-0000-000052080000}"/>
    <cellStyle name="Normalnew2" xfId="2103" xr:uid="{00000000-0005-0000-0000-000053080000}"/>
    <cellStyle name="pcat" xfId="2104" xr:uid="{00000000-0005-0000-0000-000054080000}"/>
    <cellStyle name="Percent [2]" xfId="2158" xr:uid="{00000000-0005-0000-0000-000055080000}"/>
    <cellStyle name="Percent 2" xfId="2159" xr:uid="{00000000-0005-0000-0000-000056080000}"/>
    <cellStyle name="Percent 2 2" xfId="2160" xr:uid="{00000000-0005-0000-0000-000057080000}"/>
    <cellStyle name="PSChar" xfId="2105" xr:uid="{00000000-0005-0000-0000-000058080000}"/>
    <cellStyle name="PSDate" xfId="2106" xr:uid="{00000000-0005-0000-0000-000059080000}"/>
    <cellStyle name="PSDate 2" xfId="2107" xr:uid="{00000000-0005-0000-0000-00005A080000}"/>
    <cellStyle name="PSDate 3" xfId="2108" xr:uid="{00000000-0005-0000-0000-00005B080000}"/>
    <cellStyle name="PSDec" xfId="2109" xr:uid="{00000000-0005-0000-0000-00005C080000}"/>
    <cellStyle name="PSHeading" xfId="2110" xr:uid="{00000000-0005-0000-0000-00005D080000}"/>
    <cellStyle name="PSInt" xfId="2111" xr:uid="{00000000-0005-0000-0000-00005E080000}"/>
    <cellStyle name="PSSpacer" xfId="2112" xr:uid="{00000000-0005-0000-0000-00005F080000}"/>
    <cellStyle name="QDF" xfId="2113" xr:uid="{00000000-0005-0000-0000-000060080000}"/>
    <cellStyle name="right" xfId="2114" xr:uid="{00000000-0005-0000-0000-000061080000}"/>
    <cellStyle name="righttable" xfId="2115" xr:uid="{00000000-0005-0000-0000-000062080000}"/>
    <cellStyle name="STANDARD" xfId="2116" xr:uid="{00000000-0005-0000-0000-000063080000}"/>
    <cellStyle name="Style 1" xfId="2117" xr:uid="{00000000-0005-0000-0000-000064080000}"/>
    <cellStyle name="Style 1 2" xfId="2118" xr:uid="{00000000-0005-0000-0000-000065080000}"/>
    <cellStyle name="Style 1 3" xfId="2119" xr:uid="{00000000-0005-0000-0000-000066080000}"/>
    <cellStyle name="Style 1 4" xfId="2120" xr:uid="{00000000-0005-0000-0000-000067080000}"/>
    <cellStyle name="Style 1 5" xfId="2121" xr:uid="{00000000-0005-0000-0000-000068080000}"/>
    <cellStyle name="Style 1 6" xfId="2122" xr:uid="{00000000-0005-0000-0000-000069080000}"/>
    <cellStyle name="Style 1 7" xfId="2123" xr:uid="{00000000-0005-0000-0000-00006A080000}"/>
    <cellStyle name="Temperature" xfId="2124" xr:uid="{00000000-0005-0000-0000-00006B080000}"/>
    <cellStyle name="terColOpt" xfId="2161" xr:uid="{00000000-0005-0000-0000-00006C080000}"/>
    <cellStyle name="terColReqd" xfId="2162" xr:uid="{00000000-0005-0000-0000-00006D080000}"/>
    <cellStyle name="terEngrBack" xfId="2163" xr:uid="{00000000-0005-0000-0000-00006E080000}"/>
    <cellStyle name="terEngrFore" xfId="2164" xr:uid="{00000000-0005-0000-0000-00006F080000}"/>
    <cellStyle name="terError" xfId="2165" xr:uid="{00000000-0005-0000-0000-000070080000}"/>
    <cellStyle name="terGroupBack" xfId="2166" xr:uid="{00000000-0005-0000-0000-000071080000}"/>
    <cellStyle name="terGroupFore" xfId="2167" xr:uid="{00000000-0005-0000-0000-000072080000}"/>
    <cellStyle name="terNormal" xfId="2168" xr:uid="{00000000-0005-0000-0000-000073080000}"/>
    <cellStyle name="terNormalReadOnly" xfId="2169" xr:uid="{00000000-0005-0000-0000-000074080000}"/>
    <cellStyle name="terReadOnly" xfId="2170" xr:uid="{00000000-0005-0000-0000-000075080000}"/>
    <cellStyle name="terText" xfId="2171" xr:uid="{00000000-0005-0000-0000-000076080000}"/>
    <cellStyle name="terTextBack" xfId="2172" xr:uid="{00000000-0005-0000-0000-000077080000}"/>
    <cellStyle name="terTitle" xfId="2173" xr:uid="{00000000-0005-0000-0000-000078080000}"/>
    <cellStyle name="terTitleBar" xfId="2174" xr:uid="{00000000-0005-0000-0000-000079080000}"/>
    <cellStyle name="toptable" xfId="2125" xr:uid="{00000000-0005-0000-0000-00007A080000}"/>
    <cellStyle name="toptable 2" xfId="2126" xr:uid="{00000000-0005-0000-0000-00007B080000}"/>
    <cellStyle name="toptable 3" xfId="2127" xr:uid="{00000000-0005-0000-0000-00007C080000}"/>
    <cellStyle name="toptable 4" xfId="2128" xr:uid="{00000000-0005-0000-0000-00007D080000}"/>
    <cellStyle name="toptable 5" xfId="2129" xr:uid="{00000000-0005-0000-0000-00007E080000}"/>
    <cellStyle name="toptable 6" xfId="2130" xr:uid="{00000000-0005-0000-0000-00007F080000}"/>
    <cellStyle name="trcorner" xfId="2131" xr:uid="{00000000-0005-0000-0000-000080080000}"/>
    <cellStyle name="一般 2" xfId="2175" xr:uid="{00000000-0005-0000-0000-000081080000}"/>
    <cellStyle name="一般 3" xfId="2176" xr:uid="{00000000-0005-0000-0000-000082080000}"/>
    <cellStyle name="一般 4" xfId="2177" xr:uid="{00000000-0005-0000-0000-000083080000}"/>
    <cellStyle name="一般 5" xfId="2178" xr:uid="{00000000-0005-0000-0000-000084080000}"/>
    <cellStyle name="一般_netlist-Rev_AP610(2)-HW-rev4" xfId="2179" xr:uid="{00000000-0005-0000-0000-000085080000}"/>
    <cellStyle name="中等 2" xfId="2180" xr:uid="{00000000-0005-0000-0000-000086080000}"/>
    <cellStyle name="備註 2" xfId="2181" xr:uid="{00000000-0005-0000-0000-000087080000}"/>
    <cellStyle name="合計 2" xfId="2182" xr:uid="{00000000-0005-0000-0000-000088080000}"/>
    <cellStyle name="壞 2" xfId="2183" xr:uid="{00000000-0005-0000-0000-000089080000}"/>
    <cellStyle name="好 2" xfId="2184" xr:uid="{00000000-0005-0000-0000-00008A080000}"/>
    <cellStyle name="標題 1 2" xfId="2185" xr:uid="{00000000-0005-0000-0000-00008B080000}"/>
    <cellStyle name="標題 2 2" xfId="2186" xr:uid="{00000000-0005-0000-0000-00008C080000}"/>
    <cellStyle name="標題 3 2" xfId="2187" xr:uid="{00000000-0005-0000-0000-00008D080000}"/>
    <cellStyle name="標題 4 2" xfId="2188" xr:uid="{00000000-0005-0000-0000-00008E080000}"/>
    <cellStyle name="標題 5" xfId="2189" xr:uid="{00000000-0005-0000-0000-00008F080000}"/>
    <cellStyle name="檢查儲存格 2" xfId="2190" xr:uid="{00000000-0005-0000-0000-000090080000}"/>
    <cellStyle name="計算方式 2" xfId="2191" xr:uid="{00000000-0005-0000-0000-000091080000}"/>
    <cellStyle name="說明文字 2" xfId="2192" xr:uid="{00000000-0005-0000-0000-000092080000}"/>
    <cellStyle name="警告文字 2" xfId="2193" xr:uid="{00000000-0005-0000-0000-000093080000}"/>
    <cellStyle name="輔色1 2" xfId="2194" xr:uid="{00000000-0005-0000-0000-000094080000}"/>
    <cellStyle name="輔色2 2" xfId="2195" xr:uid="{00000000-0005-0000-0000-000095080000}"/>
    <cellStyle name="輔色3 2" xfId="2196" xr:uid="{00000000-0005-0000-0000-000096080000}"/>
    <cellStyle name="輔色4 2" xfId="2197" xr:uid="{00000000-0005-0000-0000-000097080000}"/>
    <cellStyle name="輔色5 2" xfId="2198" xr:uid="{00000000-0005-0000-0000-000098080000}"/>
    <cellStyle name="輔色6 2" xfId="2199" xr:uid="{00000000-0005-0000-0000-000099080000}"/>
    <cellStyle name="輸入 2" xfId="2200" xr:uid="{00000000-0005-0000-0000-00009A080000}"/>
    <cellStyle name="輸出 2" xfId="2201" xr:uid="{00000000-0005-0000-0000-00009B080000}"/>
    <cellStyle name="連結的儲存格 2" xfId="2202" xr:uid="{00000000-0005-0000-0000-00009C080000}"/>
  </cellStyles>
  <dxfs count="13">
    <dxf>
      <fill>
        <patternFill>
          <bgColor indexed="10"/>
        </patternFill>
      </fill>
    </dxf>
    <dxf>
      <fill>
        <patternFill>
          <bgColor indexed="8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  <dxf>
      <fill>
        <patternFill>
          <bgColor indexed="14"/>
        </patternFill>
      </fill>
    </dxf>
    <dxf>
      <fill>
        <patternFill>
          <bgColor indexed="23"/>
        </patternFill>
      </fill>
    </dxf>
    <dxf>
      <fill>
        <patternFill>
          <bgColor indexed="48"/>
        </patternFill>
      </fill>
    </dxf>
    <dxf>
      <fill>
        <patternFill>
          <bgColor indexed="31"/>
        </patternFill>
      </fill>
    </dxf>
    <dxf>
      <fill>
        <patternFill>
          <bgColor indexed="45"/>
        </patternFill>
      </fill>
    </dxf>
    <dxf>
      <fill>
        <patternFill>
          <bgColor indexed="40"/>
        </patternFill>
      </fill>
    </dxf>
    <dxf>
      <fill>
        <patternFill>
          <bgColor indexed="10"/>
        </patternFill>
      </fill>
    </dxf>
    <dxf>
      <fill>
        <patternFill>
          <bgColor indexed="10"/>
        </patternFill>
      </fill>
    </dxf>
  </dxfs>
  <tableStyles count="0" defaultTableStyle="TableStyleMedium2" defaultPivotStyle="PivotStyleLight16"/>
  <colors>
    <mruColors>
      <color rgb="FF0000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7.xml"/><Relationship Id="rId39" Type="http://schemas.openxmlformats.org/officeDocument/2006/relationships/customXml" Target="../customXml/item4.xml"/><Relationship Id="rId21" Type="http://schemas.openxmlformats.org/officeDocument/2006/relationships/externalLink" Target="externalLinks/externalLink2.xml"/><Relationship Id="rId34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6.xml"/><Relationship Id="rId33" Type="http://schemas.openxmlformats.org/officeDocument/2006/relationships/styles" Target="styles.xml"/><Relationship Id="rId38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externalLink" Target="externalLinks/externalLink1.xml"/><Relationship Id="rId29" Type="http://schemas.openxmlformats.org/officeDocument/2006/relationships/externalLink" Target="externalLinks/externalLink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5.xml"/><Relationship Id="rId32" Type="http://schemas.openxmlformats.org/officeDocument/2006/relationships/theme" Target="theme/theme1.xml"/><Relationship Id="rId37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4.xml"/><Relationship Id="rId28" Type="http://schemas.openxmlformats.org/officeDocument/2006/relationships/externalLink" Target="externalLinks/externalLink9.xml"/><Relationship Id="rId36" Type="http://schemas.openxmlformats.org/officeDocument/2006/relationships/customXml" Target="../customXml/item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3.xml"/><Relationship Id="rId27" Type="http://schemas.openxmlformats.org/officeDocument/2006/relationships/externalLink" Target="externalLinks/externalLink8.xml"/><Relationship Id="rId30" Type="http://schemas.openxmlformats.org/officeDocument/2006/relationships/externalLink" Target="externalLinks/externalLink11.xml"/><Relationship Id="rId35" Type="http://schemas.openxmlformats.org/officeDocument/2006/relationships/calcChain" Target="calcChain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Relationship Id="rId4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emf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8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.jpeg"/><Relationship Id="rId3" Type="http://schemas.openxmlformats.org/officeDocument/2006/relationships/image" Target="cid:image007.png@01CD9BEB.30A4A9D0" TargetMode="External"/><Relationship Id="rId7" Type="http://schemas.openxmlformats.org/officeDocument/2006/relationships/image" Target="../media/image19.jpeg"/><Relationship Id="rId2" Type="http://schemas.openxmlformats.org/officeDocument/2006/relationships/image" Target="../media/image15.png"/><Relationship Id="rId1" Type="http://schemas.openxmlformats.org/officeDocument/2006/relationships/image" Target="../media/image14.png"/><Relationship Id="rId6" Type="http://schemas.openxmlformats.org/officeDocument/2006/relationships/image" Target="../media/image18.jpeg"/><Relationship Id="rId5" Type="http://schemas.openxmlformats.org/officeDocument/2006/relationships/image" Target="../media/image17.jpeg"/><Relationship Id="rId4" Type="http://schemas.openxmlformats.org/officeDocument/2006/relationships/image" Target="../media/image16.jpeg"/><Relationship Id="rId9" Type="http://schemas.openxmlformats.org/officeDocument/2006/relationships/image" Target="../media/image21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4.emf"/><Relationship Id="rId2" Type="http://schemas.openxmlformats.org/officeDocument/2006/relationships/image" Target="../media/image3.emf"/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3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7</xdr:col>
          <xdr:colOff>171450</xdr:colOff>
          <xdr:row>15</xdr:row>
          <xdr:rowOff>114300</xdr:rowOff>
        </xdr:from>
        <xdr:to>
          <xdr:col>8</xdr:col>
          <xdr:colOff>123825</xdr:colOff>
          <xdr:row>18</xdr:row>
          <xdr:rowOff>133350</xdr:rowOff>
        </xdr:to>
        <xdr:sp macro="" textlink="">
          <xdr:nvSpPr>
            <xdr:cNvPr id="26628" name="Object 4" hidden="1">
              <a:extLst>
                <a:ext uri="{63B3BB69-23CF-44E3-9099-C40C66FF867C}">
                  <a14:compatExt spid="_x0000_s26628"/>
                </a:ext>
                <a:ext uri="{FF2B5EF4-FFF2-40B4-BE49-F238E27FC236}">
                  <a16:creationId xmlns:a16="http://schemas.microsoft.com/office/drawing/2014/main" id="{00000000-0008-0000-0300-0000046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10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19050</xdr:colOff>
          <xdr:row>8</xdr:row>
          <xdr:rowOff>0</xdr:rowOff>
        </xdr:from>
        <xdr:to>
          <xdr:col>10</xdr:col>
          <xdr:colOff>276225</xdr:colOff>
          <xdr:row>32</xdr:row>
          <xdr:rowOff>104775</xdr:rowOff>
        </xdr:to>
        <xdr:sp macro="" textlink="">
          <xdr:nvSpPr>
            <xdr:cNvPr id="18436" name="Object 4" hidden="1">
              <a:extLst>
                <a:ext uri="{63B3BB69-23CF-44E3-9099-C40C66FF867C}">
                  <a14:compatExt spid="_x0000_s18436"/>
                </a:ext>
                <a:ext uri="{FF2B5EF4-FFF2-40B4-BE49-F238E27FC236}">
                  <a16:creationId xmlns:a16="http://schemas.microsoft.com/office/drawing/2014/main" id="{00000000-0008-0000-1000-0000044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1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2</xdr:row>
      <xdr:rowOff>0</xdr:rowOff>
    </xdr:from>
    <xdr:to>
      <xdr:col>12</xdr:col>
      <xdr:colOff>274320</xdr:colOff>
      <xdr:row>26</xdr:row>
      <xdr:rowOff>30480</xdr:rowOff>
    </xdr:to>
    <xdr:pic>
      <xdr:nvPicPr>
        <xdr:cNvPr id="2" name="Picture 1" descr="cid:image001.jpg@01D060B9.D79C8600">
          <a:extLst>
            <a:ext uri="{FF2B5EF4-FFF2-40B4-BE49-F238E27FC236}">
              <a16:creationId xmlns:a16="http://schemas.microsoft.com/office/drawing/2014/main" id="{00000000-0008-0000-11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9600" y="411480"/>
          <a:ext cx="6979920" cy="4419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3</xdr:row>
          <xdr:rowOff>0</xdr:rowOff>
        </xdr:from>
        <xdr:to>
          <xdr:col>11</xdr:col>
          <xdr:colOff>85725</xdr:colOff>
          <xdr:row>45</xdr:row>
          <xdr:rowOff>47625</xdr:rowOff>
        </xdr:to>
        <xdr:sp macro="" textlink="">
          <xdr:nvSpPr>
            <xdr:cNvPr id="23553" name="Object 1" hidden="1">
              <a:extLst>
                <a:ext uri="{63B3BB69-23CF-44E3-9099-C40C66FF867C}">
                  <a14:compatExt spid="_x0000_s23553"/>
                </a:ext>
                <a:ext uri="{FF2B5EF4-FFF2-40B4-BE49-F238E27FC236}">
                  <a16:creationId xmlns:a16="http://schemas.microsoft.com/office/drawing/2014/main" id="{00000000-0008-0000-0600-000001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381000</xdr:colOff>
          <xdr:row>2</xdr:row>
          <xdr:rowOff>133350</xdr:rowOff>
        </xdr:from>
        <xdr:to>
          <xdr:col>18</xdr:col>
          <xdr:colOff>1323975</xdr:colOff>
          <xdr:row>43</xdr:row>
          <xdr:rowOff>9525</xdr:rowOff>
        </xdr:to>
        <xdr:sp macro="" textlink="">
          <xdr:nvSpPr>
            <xdr:cNvPr id="23555" name="Object 3" hidden="1">
              <a:extLst>
                <a:ext uri="{63B3BB69-23CF-44E3-9099-C40C66FF867C}">
                  <a14:compatExt spid="_x0000_s23555"/>
                </a:ext>
                <a:ext uri="{FF2B5EF4-FFF2-40B4-BE49-F238E27FC236}">
                  <a16:creationId xmlns:a16="http://schemas.microsoft.com/office/drawing/2014/main" id="{00000000-0008-0000-0600-000003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200025</xdr:colOff>
          <xdr:row>51</xdr:row>
          <xdr:rowOff>190500</xdr:rowOff>
        </xdr:from>
        <xdr:to>
          <xdr:col>10</xdr:col>
          <xdr:colOff>285750</xdr:colOff>
          <xdr:row>78</xdr:row>
          <xdr:rowOff>123825</xdr:rowOff>
        </xdr:to>
        <xdr:sp macro="" textlink="">
          <xdr:nvSpPr>
            <xdr:cNvPr id="23556" name="Object 4" hidden="1">
              <a:extLst>
                <a:ext uri="{63B3BB69-23CF-44E3-9099-C40C66FF867C}">
                  <a14:compatExt spid="_x0000_s23556"/>
                </a:ext>
                <a:ext uri="{FF2B5EF4-FFF2-40B4-BE49-F238E27FC236}">
                  <a16:creationId xmlns:a16="http://schemas.microsoft.com/office/drawing/2014/main" id="{00000000-0008-0000-0600-0000045C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243840</xdr:colOff>
      <xdr:row>1</xdr:row>
      <xdr:rowOff>60960</xdr:rowOff>
    </xdr:from>
    <xdr:to>
      <xdr:col>7</xdr:col>
      <xdr:colOff>563880</xdr:colOff>
      <xdr:row>18</xdr:row>
      <xdr:rowOff>137160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" y="243840"/>
          <a:ext cx="5844540" cy="31851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411480</xdr:colOff>
      <xdr:row>2</xdr:row>
      <xdr:rowOff>106680</xdr:rowOff>
    </xdr:from>
    <xdr:to>
      <xdr:col>18</xdr:col>
      <xdr:colOff>541020</xdr:colOff>
      <xdr:row>18</xdr:row>
      <xdr:rowOff>121920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5180" y="472440"/>
          <a:ext cx="5615940" cy="2941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68580</xdr:colOff>
      <xdr:row>21</xdr:row>
      <xdr:rowOff>60960</xdr:rowOff>
    </xdr:from>
    <xdr:to>
      <xdr:col>8</xdr:col>
      <xdr:colOff>30480</xdr:colOff>
      <xdr:row>38</xdr:row>
      <xdr:rowOff>91440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" y="3901440"/>
          <a:ext cx="5486400" cy="3139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38100</xdr:colOff>
      <xdr:row>22</xdr:row>
      <xdr:rowOff>60960</xdr:rowOff>
    </xdr:from>
    <xdr:to>
      <xdr:col>21</xdr:col>
      <xdr:colOff>441960</xdr:colOff>
      <xdr:row>38</xdr:row>
      <xdr:rowOff>22860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4084320"/>
          <a:ext cx="7719060" cy="2887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115376</xdr:colOff>
      <xdr:row>4</xdr:row>
      <xdr:rowOff>95249</xdr:rowOff>
    </xdr:from>
    <xdr:to>
      <xdr:col>19</xdr:col>
      <xdr:colOff>187332</xdr:colOff>
      <xdr:row>33</xdr:row>
      <xdr:rowOff>35718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8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22595" y="964405"/>
          <a:ext cx="11001893" cy="5464969"/>
        </a:xfrm>
        <a:prstGeom prst="rect">
          <a:avLst/>
        </a:prstGeom>
      </xdr:spPr>
    </xdr:pic>
    <xdr:clientData/>
  </xdr:twoCellAnchor>
  <xdr:twoCellAnchor editAs="oneCell">
    <xdr:from>
      <xdr:col>1</xdr:col>
      <xdr:colOff>559594</xdr:colOff>
      <xdr:row>5</xdr:row>
      <xdr:rowOff>178594</xdr:rowOff>
    </xdr:from>
    <xdr:to>
      <xdr:col>5</xdr:col>
      <xdr:colOff>0</xdr:colOff>
      <xdr:row>9</xdr:row>
      <xdr:rowOff>19306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8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66813" y="1238250"/>
          <a:ext cx="1869281" cy="602712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133351</xdr:colOff>
      <xdr:row>5</xdr:row>
      <xdr:rowOff>180975</xdr:rowOff>
    </xdr:from>
    <xdr:to>
      <xdr:col>11</xdr:col>
      <xdr:colOff>281051</xdr:colOff>
      <xdr:row>17</xdr:row>
      <xdr:rowOff>123826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42951" y="1106261"/>
          <a:ext cx="6243700" cy="21635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38100</xdr:colOff>
      <xdr:row>7</xdr:row>
      <xdr:rowOff>127000</xdr:rowOff>
    </xdr:from>
    <xdr:to>
      <xdr:col>12</xdr:col>
      <xdr:colOff>495300</xdr:colOff>
      <xdr:row>30</xdr:row>
      <xdr:rowOff>132080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A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1739900"/>
          <a:ext cx="6553200" cy="5313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0</xdr:colOff>
          <xdr:row>1</xdr:row>
          <xdr:rowOff>0</xdr:rowOff>
        </xdr:from>
        <xdr:to>
          <xdr:col>15</xdr:col>
          <xdr:colOff>266700</xdr:colOff>
          <xdr:row>42</xdr:row>
          <xdr:rowOff>133350</xdr:rowOff>
        </xdr:to>
        <xdr:sp macro="" textlink="">
          <xdr:nvSpPr>
            <xdr:cNvPr id="20483" name="Object 3" hidden="1">
              <a:extLst>
                <a:ext uri="{63B3BB69-23CF-44E3-9099-C40C66FF867C}">
                  <a14:compatExt spid="_x0000_s20483"/>
                </a:ext>
                <a:ext uri="{FF2B5EF4-FFF2-40B4-BE49-F238E27FC236}">
                  <a16:creationId xmlns:a16="http://schemas.microsoft.com/office/drawing/2014/main" id="{00000000-0008-0000-0D00-0000035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>
              <a:noFill/>
            </a:ln>
            <a:extLs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542925</xdr:colOff>
      <xdr:row>8</xdr:row>
      <xdr:rowOff>95250</xdr:rowOff>
    </xdr:from>
    <xdr:to>
      <xdr:col>5</xdr:col>
      <xdr:colOff>36886</xdr:colOff>
      <xdr:row>47</xdr:row>
      <xdr:rowOff>18131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E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2925" y="2676525"/>
          <a:ext cx="9714286" cy="73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142875</xdr:colOff>
      <xdr:row>1</xdr:row>
      <xdr:rowOff>85725</xdr:rowOff>
    </xdr:from>
    <xdr:to>
      <xdr:col>7</xdr:col>
      <xdr:colOff>38735</xdr:colOff>
      <xdr:row>6</xdr:row>
      <xdr:rowOff>125095</xdr:rowOff>
    </xdr:to>
    <xdr:pic>
      <xdr:nvPicPr>
        <xdr:cNvPr id="4" name="Picture 3" descr="cid:image007.png@01CD9BEB.30A4A9D0">
          <a:extLst>
            <a:ext uri="{FF2B5EF4-FFF2-40B4-BE49-F238E27FC236}">
              <a16:creationId xmlns:a16="http://schemas.microsoft.com/office/drawing/2014/main" id="{00000000-0008-0000-0E00-000004000000}"/>
            </a:ext>
          </a:extLst>
        </xdr:cNvPr>
        <xdr:cNvPicPr/>
      </xdr:nvPicPr>
      <xdr:blipFill>
        <a:blip xmlns:r="http://schemas.openxmlformats.org/officeDocument/2006/relationships" r:embed="rId2" r:link="rId3" cstate="print"/>
        <a:srcRect/>
        <a:stretch>
          <a:fillRect/>
        </a:stretch>
      </xdr:blipFill>
      <xdr:spPr bwMode="auto">
        <a:xfrm>
          <a:off x="8534400" y="276225"/>
          <a:ext cx="2943860" cy="2049145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5</xdr:col>
      <xdr:colOff>447675</xdr:colOff>
      <xdr:row>90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E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0772775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95</xdr:row>
      <xdr:rowOff>9525</xdr:rowOff>
    </xdr:from>
    <xdr:to>
      <xdr:col>5</xdr:col>
      <xdr:colOff>457200</xdr:colOff>
      <xdr:row>134</xdr:row>
      <xdr:rowOff>123825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E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5" y="19164300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5</xdr:col>
      <xdr:colOff>447675</xdr:colOff>
      <xdr:row>177</xdr:row>
      <xdr:rowOff>114300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E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7346275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5</xdr:col>
      <xdr:colOff>447675</xdr:colOff>
      <xdr:row>222</xdr:row>
      <xdr:rowOff>114300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0000000-0008-0000-0E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5918775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5</xdr:col>
      <xdr:colOff>447675</xdr:colOff>
      <xdr:row>266</xdr:row>
      <xdr:rowOff>114300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E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4300775"/>
          <a:ext cx="10058400" cy="7543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271</xdr:row>
      <xdr:rowOff>0</xdr:rowOff>
    </xdr:from>
    <xdr:to>
      <xdr:col>5</xdr:col>
      <xdr:colOff>447675</xdr:colOff>
      <xdr:row>310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00000000-0008-0000-0E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2682775"/>
          <a:ext cx="10058400" cy="75438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312472</xdr:colOff>
      <xdr:row>4</xdr:row>
      <xdr:rowOff>149753</xdr:rowOff>
    </xdr:from>
    <xdr:to>
      <xdr:col>16</xdr:col>
      <xdr:colOff>603803</xdr:colOff>
      <xdr:row>28</xdr:row>
      <xdr:rowOff>128323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00000000-0008-0000-0F00-000010000000}"/>
            </a:ext>
          </a:extLst>
        </xdr:cNvPr>
        <xdr:cNvGrpSpPr/>
      </xdr:nvGrpSpPr>
      <xdr:grpSpPr>
        <a:xfrm>
          <a:off x="7805472" y="964670"/>
          <a:ext cx="6302664" cy="4688153"/>
          <a:chOff x="6696075" y="457200"/>
          <a:chExt cx="4572000" cy="3417888"/>
        </a:xfrm>
      </xdr:grpSpPr>
      <xdr:pic>
        <xdr:nvPicPr>
          <xdr:cNvPr id="2" name="Picture 1">
            <a:extLst>
              <a:ext uri="{FF2B5EF4-FFF2-40B4-BE49-F238E27FC236}">
                <a16:creationId xmlns:a16="http://schemas.microsoft.com/office/drawing/2014/main" id="{00000000-0008-0000-0F00-000002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6696074" y="457200"/>
            <a:ext cx="6294197" cy="4705350"/>
          </a:xfrm>
          <a:prstGeom prst="rect">
            <a:avLst/>
          </a:prstGeom>
          <a:noFill/>
          <a:ln>
            <a:noFill/>
          </a:ln>
          <a:effectLst/>
          <a:extLst>
            <a:ext uri="{909E8E84-426E-40DD-AFC4-6F175D3DCCD1}">
              <a14:hiddenFill xmlns:a14="http://schemas.microsoft.com/office/drawing/2010/main">
                <a:solidFill>
                  <a:schemeClr val="accent1"/>
                </a:solidFill>
              </a14:hiddenFill>
            </a:ext>
            <a:ext uri="{91240B29-F687-4F45-9708-019B960494DF}">
              <a14:hiddenLine xmlns:a14="http://schemas.microsoft.com/office/drawing/2010/main" w="9525">
                <a:solidFill>
                  <a:schemeClr val="tx1"/>
                </a:solidFill>
                <a:miter lim="800000"/>
                <a:headEnd/>
                <a:tailEnd/>
              </a14:hiddenLine>
            </a:ext>
            <a:ext uri="{AF507438-7753-43E0-B8FC-AC1667EBCBE1}">
              <a14:hiddenEffects xmlns:a14="http://schemas.microsoft.com/office/drawing/2010/main">
                <a:effectLst>
                  <a:outerShdw dist="35921" dir="2700000" algn="ctr" rotWithShape="0">
                    <a:schemeClr val="bg2"/>
                  </a:outerShdw>
                </a:effectLst>
              </a14:hiddenEffects>
            </a:ext>
          </a:extLst>
        </xdr:spPr>
      </xdr:pic>
      <xdr:sp macro="" textlink="">
        <xdr:nvSpPr>
          <xdr:cNvPr id="9" name="円/楕円 28">
            <a:extLst>
              <a:ext uri="{FF2B5EF4-FFF2-40B4-BE49-F238E27FC236}">
                <a16:creationId xmlns:a16="http://schemas.microsoft.com/office/drawing/2014/main" id="{00000000-0008-0000-0F00-000009000000}"/>
              </a:ext>
            </a:extLst>
          </xdr:cNvPr>
          <xdr:cNvSpPr>
            <a:spLocks noChangeArrowheads="1"/>
          </xdr:cNvSpPr>
        </xdr:nvSpPr>
        <xdr:spPr bwMode="auto">
          <a:xfrm>
            <a:off x="9658350" y="2233127"/>
            <a:ext cx="152400" cy="417831"/>
          </a:xfrm>
          <a:prstGeom prst="ellipse">
            <a:avLst/>
          </a:prstGeom>
          <a:noFill/>
          <a:ln w="38100" algn="ctr">
            <a:solidFill>
              <a:srgbClr val="FF0000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  <xdr:txBody>
          <a:bodyPr wrap="square"/>
          <a:lstStyle>
            <a:defPPr>
              <a:defRPr lang="en-US"/>
            </a:defPPr>
            <a:lvl1pPr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1pPr>
            <a:lvl2pPr marL="4572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2pPr>
            <a:lvl3pPr marL="9144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3pPr>
            <a:lvl4pPr marL="13716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4pPr>
            <a:lvl5pPr marL="18288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5pPr>
            <a:lvl6pPr marL="22860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6pPr>
            <a:lvl7pPr marL="27432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7pPr>
            <a:lvl8pPr marL="32004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8pPr>
            <a:lvl9pPr marL="36576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9pPr>
          </a:lstStyle>
          <a:p>
            <a:pPr eaLnBrk="0" hangingPunct="0"/>
            <a:endParaRPr kumimoji="0" lang="ja-JP" altLang="en-US"/>
          </a:p>
        </xdr:txBody>
      </xdr:sp>
      <xdr:sp macro="" textlink="">
        <xdr:nvSpPr>
          <xdr:cNvPr id="10" name="円/楕円 28">
            <a:extLst>
              <a:ext uri="{FF2B5EF4-FFF2-40B4-BE49-F238E27FC236}">
                <a16:creationId xmlns:a16="http://schemas.microsoft.com/office/drawing/2014/main" id="{00000000-0008-0000-0F00-00000A000000}"/>
              </a:ext>
            </a:extLst>
          </xdr:cNvPr>
          <xdr:cNvSpPr>
            <a:spLocks noChangeArrowheads="1"/>
          </xdr:cNvSpPr>
        </xdr:nvSpPr>
        <xdr:spPr bwMode="auto">
          <a:xfrm>
            <a:off x="9382125" y="3955984"/>
            <a:ext cx="152400" cy="417830"/>
          </a:xfrm>
          <a:prstGeom prst="ellipse">
            <a:avLst/>
          </a:prstGeom>
          <a:noFill/>
          <a:ln w="38100" algn="ctr">
            <a:solidFill>
              <a:srgbClr val="FF0000"/>
            </a:solidFill>
            <a:round/>
            <a:headEnd/>
            <a:tailEnd/>
          </a:ln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  <xdr:txBody>
          <a:bodyPr wrap="square"/>
          <a:lstStyle>
            <a:defPPr>
              <a:defRPr lang="en-US"/>
            </a:defPPr>
            <a:lvl1pPr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1pPr>
            <a:lvl2pPr marL="4572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2pPr>
            <a:lvl3pPr marL="9144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3pPr>
            <a:lvl4pPr marL="13716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4pPr>
            <a:lvl5pPr marL="18288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5pPr>
            <a:lvl6pPr marL="22860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6pPr>
            <a:lvl7pPr marL="27432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7pPr>
            <a:lvl8pPr marL="32004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8pPr>
            <a:lvl9pPr marL="36576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9pPr>
          </a:lstStyle>
          <a:p>
            <a:pPr eaLnBrk="0" hangingPunct="0"/>
            <a:endParaRPr kumimoji="0" lang="ja-JP" altLang="en-US"/>
          </a:p>
        </xdr:txBody>
      </xdr:sp>
      <xdr:sp macro="" textlink="">
        <xdr:nvSpPr>
          <xdr:cNvPr id="11" name="Text Box 556">
            <a:extLst>
              <a:ext uri="{FF2B5EF4-FFF2-40B4-BE49-F238E27FC236}">
                <a16:creationId xmlns:a16="http://schemas.microsoft.com/office/drawing/2014/main" id="{00000000-0008-0000-0F00-00000B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10029825" y="2114662"/>
            <a:ext cx="1219200" cy="280155"/>
          </a:xfrm>
          <a:prstGeom prst="rect">
            <a:avLst/>
          </a:prstGeom>
          <a:solidFill>
            <a:schemeClr val="bg1">
              <a:alpha val="70195"/>
            </a:schemeClr>
          </a:solidFill>
          <a:ln>
            <a:noFill/>
          </a:ln>
          <a:extLs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>
            <a:noAutofit/>
          </a:bodyPr>
          <a:lstStyle>
            <a:defPPr>
              <a:defRPr lang="en-US"/>
            </a:defPPr>
            <a:lvl1pPr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1pPr>
            <a:lvl2pPr marL="4572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2pPr>
            <a:lvl3pPr marL="9144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3pPr>
            <a:lvl4pPr marL="13716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4pPr>
            <a:lvl5pPr marL="18288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5pPr>
            <a:lvl6pPr marL="22860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6pPr>
            <a:lvl7pPr marL="27432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7pPr>
            <a:lvl8pPr marL="32004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8pPr>
            <a:lvl9pPr marL="36576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9pPr>
          </a:lstStyle>
          <a:p>
            <a:pPr eaLnBrk="1" hangingPunct="1"/>
            <a:r>
              <a:rPr lang="en-US" altLang="ja-JP" sz="1200" b="1">
                <a:solidFill>
                  <a:srgbClr val="FF0000"/>
                </a:solidFill>
                <a:latin typeface="Arial" charset="0"/>
              </a:rPr>
              <a:t>J2713(60ch)</a:t>
            </a:r>
          </a:p>
        </xdr:txBody>
      </xdr:sp>
      <xdr:sp macro="" textlink="">
        <xdr:nvSpPr>
          <xdr:cNvPr id="12" name="右矢印 1">
            <a:extLst>
              <a:ext uri="{FF2B5EF4-FFF2-40B4-BE49-F238E27FC236}">
                <a16:creationId xmlns:a16="http://schemas.microsoft.com/office/drawing/2014/main" id="{00000000-0008-0000-0F00-00000C000000}"/>
              </a:ext>
            </a:extLst>
          </xdr:cNvPr>
          <xdr:cNvSpPr>
            <a:spLocks noChangeArrowheads="1"/>
          </xdr:cNvSpPr>
        </xdr:nvSpPr>
        <xdr:spPr bwMode="auto">
          <a:xfrm rot="20347852" flipH="1">
            <a:off x="9766300" y="2191504"/>
            <a:ext cx="304800" cy="240133"/>
          </a:xfrm>
          <a:prstGeom prst="rightArrow">
            <a:avLst>
              <a:gd name="adj1" fmla="val 50000"/>
              <a:gd name="adj2" fmla="val 49997"/>
            </a:avLst>
          </a:prstGeom>
          <a:solidFill>
            <a:srgbClr val="FF0000"/>
          </a:solidFill>
          <a:ln w="9525" algn="ctr">
            <a:solidFill>
              <a:schemeClr val="tx1"/>
            </a:solidFill>
            <a:round/>
            <a:headEnd/>
            <a:tailEnd/>
          </a:ln>
        </xdr:spPr>
        <xdr:txBody>
          <a:bodyPr wrap="square"/>
          <a:lstStyle>
            <a:defPPr>
              <a:defRPr lang="en-US"/>
            </a:defPPr>
            <a:lvl1pPr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1pPr>
            <a:lvl2pPr marL="4572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2pPr>
            <a:lvl3pPr marL="9144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3pPr>
            <a:lvl4pPr marL="13716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4pPr>
            <a:lvl5pPr marL="18288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5pPr>
            <a:lvl6pPr marL="22860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6pPr>
            <a:lvl7pPr marL="27432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7pPr>
            <a:lvl8pPr marL="32004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8pPr>
            <a:lvl9pPr marL="36576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9pPr>
          </a:lstStyle>
          <a:p>
            <a:pPr eaLnBrk="0" hangingPunct="0"/>
            <a:endParaRPr kumimoji="0" lang="ja-JP" altLang="en-US"/>
          </a:p>
        </xdr:txBody>
      </xdr:sp>
      <xdr:sp macro="" textlink="">
        <xdr:nvSpPr>
          <xdr:cNvPr id="13" name="Text Box 556">
            <a:extLst>
              <a:ext uri="{FF2B5EF4-FFF2-40B4-BE49-F238E27FC236}">
                <a16:creationId xmlns:a16="http://schemas.microsoft.com/office/drawing/2014/main" id="{00000000-0008-0000-0F00-00000D000000}"/>
              </a:ext>
            </a:extLst>
          </xdr:cNvPr>
          <xdr:cNvSpPr txBox="1">
            <a:spLocks noChangeArrowheads="1"/>
          </xdr:cNvSpPr>
        </xdr:nvSpPr>
        <xdr:spPr bwMode="auto">
          <a:xfrm>
            <a:off x="9753600" y="3762839"/>
            <a:ext cx="1219200" cy="278554"/>
          </a:xfrm>
          <a:prstGeom prst="rect">
            <a:avLst/>
          </a:prstGeom>
          <a:solidFill>
            <a:schemeClr val="bg1">
              <a:alpha val="70195"/>
            </a:schemeClr>
          </a:solidFill>
          <a:ln>
            <a:noFill/>
          </a:ln>
          <a:extLst>
            <a:ext uri="{91240B29-F687-4F45-9708-019B960494DF}">
              <a14:hiddenLine xmlns:a14="http://schemas.microsoft.com/office/drawing/2010/main" w="9525">
                <a:solidFill>
                  <a:srgbClr val="000000"/>
                </a:solidFill>
                <a:miter lim="800000"/>
                <a:headEnd/>
                <a:tailEnd/>
              </a14:hiddenLine>
            </a:ext>
          </a:extLst>
        </xdr:spPr>
        <xdr:txBody>
          <a:bodyPr wrap="square">
            <a:noAutofit/>
          </a:bodyPr>
          <a:lstStyle>
            <a:defPPr>
              <a:defRPr lang="en-US"/>
            </a:defPPr>
            <a:lvl1pPr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1pPr>
            <a:lvl2pPr marL="4572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2pPr>
            <a:lvl3pPr marL="9144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3pPr>
            <a:lvl4pPr marL="13716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4pPr>
            <a:lvl5pPr marL="18288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5pPr>
            <a:lvl6pPr marL="22860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6pPr>
            <a:lvl7pPr marL="27432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7pPr>
            <a:lvl8pPr marL="32004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8pPr>
            <a:lvl9pPr marL="36576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9pPr>
          </a:lstStyle>
          <a:p>
            <a:pPr eaLnBrk="1" hangingPunct="1"/>
            <a:r>
              <a:rPr lang="en-US" altLang="ja-JP" sz="1200" b="1">
                <a:solidFill>
                  <a:srgbClr val="FF0000"/>
                </a:solidFill>
                <a:latin typeface="Arial" charset="0"/>
              </a:rPr>
              <a:t>J1713(60ch)</a:t>
            </a:r>
          </a:p>
        </xdr:txBody>
      </xdr:sp>
      <xdr:sp macro="" textlink="">
        <xdr:nvSpPr>
          <xdr:cNvPr id="14" name="右矢印 1">
            <a:extLst>
              <a:ext uri="{FF2B5EF4-FFF2-40B4-BE49-F238E27FC236}">
                <a16:creationId xmlns:a16="http://schemas.microsoft.com/office/drawing/2014/main" id="{00000000-0008-0000-0F00-00000E000000}"/>
              </a:ext>
            </a:extLst>
          </xdr:cNvPr>
          <xdr:cNvSpPr>
            <a:spLocks noChangeArrowheads="1"/>
          </xdr:cNvSpPr>
        </xdr:nvSpPr>
        <xdr:spPr bwMode="auto">
          <a:xfrm rot="20347852" flipH="1">
            <a:off x="9480550" y="3857292"/>
            <a:ext cx="304800" cy="240133"/>
          </a:xfrm>
          <a:prstGeom prst="rightArrow">
            <a:avLst>
              <a:gd name="adj1" fmla="val 50000"/>
              <a:gd name="adj2" fmla="val 49997"/>
            </a:avLst>
          </a:prstGeom>
          <a:solidFill>
            <a:srgbClr val="FF0000"/>
          </a:solidFill>
          <a:ln w="9525" algn="ctr">
            <a:solidFill>
              <a:schemeClr val="tx1"/>
            </a:solidFill>
            <a:round/>
            <a:headEnd/>
            <a:tailEnd/>
          </a:ln>
        </xdr:spPr>
        <xdr:txBody>
          <a:bodyPr wrap="square"/>
          <a:lstStyle>
            <a:defPPr>
              <a:defRPr lang="en-US"/>
            </a:defPPr>
            <a:lvl1pPr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1pPr>
            <a:lvl2pPr marL="4572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2pPr>
            <a:lvl3pPr marL="9144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3pPr>
            <a:lvl4pPr marL="13716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4pPr>
            <a:lvl5pPr marL="1828800" algn="l" rtl="0" fontAlgn="base">
              <a:spcBef>
                <a:spcPct val="0"/>
              </a:spcBef>
              <a:spcAft>
                <a:spcPct val="0"/>
              </a:spcAft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5pPr>
            <a:lvl6pPr marL="22860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6pPr>
            <a:lvl7pPr marL="27432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7pPr>
            <a:lvl8pPr marL="32004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8pPr>
            <a:lvl9pPr marL="3657600" algn="l" defTabSz="914400" rtl="0" eaLnBrk="1" latinLnBrk="0" hangingPunct="1">
              <a:defRPr kumimoji="1" sz="2400" kern="1200">
                <a:solidFill>
                  <a:schemeClr val="tx1"/>
                </a:solidFill>
                <a:latin typeface="Times" pitchFamily="18" charset="0"/>
                <a:ea typeface="ＭＳ Ｐゴシック" charset="-128"/>
                <a:cs typeface="+mn-cs"/>
              </a:defRPr>
            </a:lvl9pPr>
          </a:lstStyle>
          <a:p>
            <a:pPr eaLnBrk="0" hangingPunct="0"/>
            <a:endParaRPr kumimoji="0" lang="ja-JP" altLang="en-US"/>
          </a:p>
        </xdr:txBody>
      </xdr:sp>
    </xdr:grpSp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tmeweb.intel.com/sites/ITTO_SIU/New%20Product%20Design/SCD_Projects/CMT/1268/SBADA_Sandy_Bridge_MPI_By1_archive/work_11_21_08/Sandy_Bridge_11_21_08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azsdotnet01.amr.corp.intel.com/CMTConfigViewer/web/CMT_Oculus_r32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azsdotnet01\CMTConfigViewer$\web\CMT_Oculus_r62a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azsdotnet01\CMTConfigViewer$\web\CMT_Oculus_r63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0Intel_Archive/Tasks/0_SIU/X74B/X74B_COLLAT_4X/Sent/MPI/Received/Final2/E74B4AC(4)-DDT2000(RECT550)-MLC(POINT)%20rev.2.xlsm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/0Intel_Archive/Tasks/0_SIU/X74A/X74A_1X/Sent/MPI/X74A_DRD2_tspec_MPI_R1.xlsm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/0Intel_Archive/Tasks/0_SIU/1X733/Sent/Altanova/1X733_Altanova/1X733_A0_C4_DRD2_tspec_v6_AfterCONTINUE.xlsm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nts%20and%20Settings/prtavern/Local%20Settings/Temp/wz1ef2/X72AWA_one_dut_die_WW02_Rev2_Tspec.xlsm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rmoussou/Documents/XIU_FILES/TIU/X74B%20BGA%20TIU/X74B%20FCLGA/X74A_FCLGA_Tspec_R0_3.xlsm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rmoussou/Documents/XIU_FILES/TIU/X74B_FLGA/X74A_FCLGA_Tspec_R0_3.xlsm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moss.amr.ith.intel.com/00_test/DRD2/DRD2_11_02_18.xlsm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web/packaging/xc40110xv/x5690_00C.cs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Decoupling"/>
      <sheetName val="CMT_DR62_Decoupling"/>
      <sheetName val="Revision"/>
      <sheetName val="HELP"/>
      <sheetName val="compare_die"/>
      <sheetName val="DRD"/>
      <sheetName val="Instruction"/>
      <sheetName val="Special instruction"/>
      <sheetName val="Supplier_communication"/>
      <sheetName val="ITO_inputs"/>
      <sheetName val="Schematic"/>
      <sheetName val="ITO_Decoupling"/>
      <sheetName val="old_ST_instruction"/>
      <sheetName val="ST_instruction"/>
      <sheetName val="Change_11_20_08"/>
      <sheetName val="temp_name"/>
      <sheetName val="die_file"/>
      <sheetName val="Simple_New_die"/>
      <sheetName val="Do_not_Delete_Valid_Data"/>
      <sheetName val="Do_not_Delete_Naming"/>
      <sheetName val="ITO_Die_foot_print"/>
      <sheetName val="Net List for Export"/>
      <sheetName val="Part Developer"/>
      <sheetName val="SCR_OUTPUT"/>
      <sheetName val="Pin list"/>
      <sheetName val="ST_Constraints List for Export"/>
      <sheetName val="PCB_Constraints List for Export"/>
      <sheetName val="Alignment_marks"/>
      <sheetName val="old_temp_name"/>
      <sheetName val="old_ITO_Decoupling"/>
      <sheetName val="really_old_ST_instruction"/>
      <sheetName val="NTK_SC"/>
      <sheetName val="PD_Instruction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Page"/>
      <sheetName val="MT"/>
      <sheetName val="MT_Order_Matrix"/>
      <sheetName val="MT_Set_Ins"/>
      <sheetName val="CK"/>
      <sheetName val="CK_Order_Matrix"/>
      <sheetName val="CK_Set_Ins"/>
      <sheetName val="Price_sheet"/>
      <sheetName val="Intstruments Code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Page"/>
      <sheetName val="MT"/>
      <sheetName val="MT_Order_Matrix"/>
      <sheetName val="MT_Set_Ins"/>
      <sheetName val="CK"/>
      <sheetName val="CK_Order_Matrix"/>
      <sheetName val="CK_Set_Ins"/>
      <sheetName val="Price_sheet"/>
      <sheetName val="Intstruments Code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Page"/>
      <sheetName val="MT"/>
      <sheetName val="MT_Order_Matrix"/>
      <sheetName val="MT_Set_Ins"/>
      <sheetName val="CK"/>
      <sheetName val="CK_Order_Matrix"/>
      <sheetName val="CK_Set_Ins"/>
      <sheetName val="Price_sheet"/>
      <sheetName val="Intstruments Code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Overview"/>
      <sheetName val="Q&amp;A"/>
      <sheetName val="Revision"/>
      <sheetName val="XY Coordinates"/>
      <sheetName val="Netlist on Substrate"/>
      <sheetName val="Components"/>
      <sheetName val="Diff pair"/>
      <sheetName val="Schematic"/>
      <sheetName val="BGA"/>
      <sheetName val="BOM"/>
      <sheetName val="C4 Layout drawing"/>
      <sheetName val="Mech Drawing"/>
      <sheetName val="OQC Spec"/>
      <sheetName val="Gangs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MT054-768"/>
      <sheetName val="CMT117-1024"/>
      <sheetName val="CMT053-768"/>
      <sheetName val="CMT029-768"/>
      <sheetName val="CMT168-1024-3J"/>
      <sheetName val="CMT_DR62_Decoupling"/>
      <sheetName val="cpm"/>
      <sheetName val="Current Ratio Template"/>
      <sheetName val="CMT189-1024-4J"/>
      <sheetName val="CMT188-1024-4J"/>
      <sheetName val="HELP"/>
      <sheetName val="SORT DR checklist"/>
      <sheetName val="NPI_rev"/>
      <sheetName val="oculus_input"/>
      <sheetName val="oculus"/>
      <sheetName val="Decoupling"/>
      <sheetName val="DUT_coord"/>
      <sheetName val="Do_Not_Delete"/>
      <sheetName val="Routing_Instruction"/>
      <sheetName val="power"/>
      <sheetName val="Instruction"/>
      <sheetName val="die_file"/>
      <sheetName val="MT_inputs"/>
      <sheetName val="Simple_New_die"/>
      <sheetName val="Supplier_communication"/>
      <sheetName val="NTK_SC"/>
      <sheetName val="Do_not_Delete_Valid_Data"/>
      <sheetName val="Do_not_Delete_Naming"/>
      <sheetName val="PD_Instructions"/>
      <sheetName val="SIU_picture"/>
      <sheetName val="MT_dir"/>
      <sheetName val="DRD_Revision"/>
      <sheetName val="TPM tab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MT054-768"/>
      <sheetName val="CMT117-1024"/>
      <sheetName val="CMT053-768"/>
      <sheetName val="CMT029-768"/>
      <sheetName val="CMT168-1024-3J"/>
      <sheetName val="CMT_DR62_Decoupling"/>
      <sheetName val="cpm"/>
      <sheetName val="Current Ratio Template"/>
      <sheetName val="CMT189-1024-4J"/>
      <sheetName val="CMT188-1024-4J"/>
      <sheetName val="HELP"/>
      <sheetName val="SORT DR checklist"/>
      <sheetName val="NPI_rev"/>
      <sheetName val="oculus_input"/>
      <sheetName val="oculus"/>
      <sheetName val="Decoupling"/>
      <sheetName val="old_DUT_coord"/>
      <sheetName val="old_Routing_Instruction"/>
      <sheetName val="DUT_coord"/>
      <sheetName val="Do_Not_Delete"/>
      <sheetName val="Routing_Instruction"/>
      <sheetName val="power"/>
      <sheetName val="Instruction"/>
      <sheetName val="MT_inputs"/>
      <sheetName val="die_file"/>
      <sheetName val="Simple_New_die"/>
      <sheetName val="old_die_file"/>
      <sheetName val="old_Simple_New_die"/>
      <sheetName val="Supplier_communication"/>
      <sheetName val="NTK_SC"/>
      <sheetName val="Do_not_Delete_Valid_Data"/>
      <sheetName val="Do_not_Delete_Naming"/>
      <sheetName val="PD_Instructions"/>
      <sheetName val="SIU_picture"/>
      <sheetName val="MT_dir"/>
      <sheetName val="DRD_Revision"/>
      <sheetName val="TPM tab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Decoupling"/>
      <sheetName val="CMT_DR62_Decoupling"/>
      <sheetName val="Revision"/>
      <sheetName val="cpm"/>
      <sheetName val="HELP"/>
      <sheetName val="SORT DR checklist"/>
      <sheetName val="input"/>
      <sheetName val="Instruction"/>
      <sheetName val="die_file"/>
      <sheetName val="Simple_New_die"/>
      <sheetName val="ITO_inputs"/>
      <sheetName val="temp_name"/>
      <sheetName val="Schematic"/>
      <sheetName val="ITO_Decoupling"/>
      <sheetName val="Special instruction"/>
      <sheetName val="Supplier_communication"/>
      <sheetName val="NTK_SC"/>
      <sheetName val="Do_not_Delete_Valid_Data"/>
      <sheetName val="Do_not_Delete_Naming"/>
      <sheetName val="PD_Instructions"/>
      <sheetName val="X72AWA_one_dut_die_WW02_Rev2_T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/>
      <sheetData sheetId="18" refreshError="1"/>
      <sheetData sheetId="19" refreshError="1"/>
      <sheetData sheetId="20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ad_info"/>
      <sheetName val="cpm"/>
      <sheetName val="TPM_Stackup"/>
      <sheetName val="Customer_Inputs"/>
      <sheetName val="set_validations_"/>
      <sheetName val="Instruction"/>
      <sheetName val="Routing_instruction"/>
      <sheetName val="power"/>
      <sheetName val="Decoupling"/>
      <sheetName val="vector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ad_info"/>
      <sheetName val="cpm"/>
      <sheetName val="TPM_Stackup"/>
      <sheetName val="Customer_Inputs"/>
      <sheetName val="set_validations_"/>
      <sheetName val="Instruction"/>
      <sheetName val="Routing_instruction"/>
      <sheetName val="power"/>
      <sheetName val="Decoupling"/>
      <sheetName val="vector"/>
    </sheetNames>
    <sheetDataSet>
      <sheetData sheetId="0">
        <row r="11">
          <cell r="B11" t="str">
            <v>CTH</v>
          </cell>
        </row>
        <row r="12">
          <cell r="B12" t="str">
            <v>Extreme</v>
          </cell>
        </row>
        <row r="13">
          <cell r="B13" t="str">
            <v>Summit</v>
          </cell>
        </row>
        <row r="15">
          <cell r="B15" t="str">
            <v>Epson</v>
          </cell>
        </row>
        <row r="16">
          <cell r="B16" t="str">
            <v>Extreme</v>
          </cell>
        </row>
      </sheetData>
      <sheetData sheetId="1"/>
      <sheetData sheetId="2"/>
      <sheetData sheetId="3"/>
      <sheetData sheetId="4">
        <row r="2">
          <cell r="A2" t="str">
            <v>DP01</v>
          </cell>
          <cell r="B2" t="str">
            <v>M01</v>
          </cell>
          <cell r="C2" t="str">
            <v>SH01</v>
          </cell>
          <cell r="D2" t="str">
            <v>G01</v>
          </cell>
          <cell r="E2" t="str">
            <v>L01</v>
          </cell>
          <cell r="F2" t="str">
            <v>TD01</v>
          </cell>
        </row>
        <row r="3">
          <cell r="A3" t="str">
            <v>DP02</v>
          </cell>
          <cell r="B3" t="str">
            <v>M02</v>
          </cell>
          <cell r="C3" t="str">
            <v>SH02</v>
          </cell>
          <cell r="D3" t="str">
            <v>G02</v>
          </cell>
          <cell r="E3" t="str">
            <v>L02</v>
          </cell>
          <cell r="F3" t="str">
            <v>TD02</v>
          </cell>
        </row>
        <row r="4">
          <cell r="A4" t="str">
            <v>DP03</v>
          </cell>
          <cell r="B4" t="str">
            <v>M03</v>
          </cell>
          <cell r="C4" t="str">
            <v>SH03</v>
          </cell>
          <cell r="D4" t="str">
            <v>G03</v>
          </cell>
          <cell r="E4" t="str">
            <v>L03</v>
          </cell>
          <cell r="F4" t="str">
            <v>TD03</v>
          </cell>
        </row>
        <row r="5">
          <cell r="A5" t="str">
            <v>DP04</v>
          </cell>
          <cell r="B5" t="str">
            <v>M04</v>
          </cell>
          <cell r="C5" t="str">
            <v>SH04</v>
          </cell>
          <cell r="D5" t="str">
            <v>G04</v>
          </cell>
          <cell r="E5" t="str">
            <v>L04</v>
          </cell>
          <cell r="F5" t="str">
            <v>TD04</v>
          </cell>
        </row>
        <row r="6">
          <cell r="A6" t="str">
            <v>DP05</v>
          </cell>
          <cell r="B6" t="str">
            <v>M05</v>
          </cell>
          <cell r="C6" t="str">
            <v>SH05</v>
          </cell>
          <cell r="D6" t="str">
            <v>G05</v>
          </cell>
          <cell r="E6" t="str">
            <v>L05</v>
          </cell>
          <cell r="F6" t="str">
            <v>TD05</v>
          </cell>
        </row>
        <row r="7">
          <cell r="A7" t="str">
            <v>DP06</v>
          </cell>
          <cell r="B7" t="str">
            <v>M06</v>
          </cell>
          <cell r="C7" t="str">
            <v>SH06</v>
          </cell>
          <cell r="D7" t="str">
            <v>G06</v>
          </cell>
          <cell r="E7" t="str">
            <v>L06</v>
          </cell>
          <cell r="F7" t="str">
            <v>TD06</v>
          </cell>
        </row>
        <row r="8">
          <cell r="A8" t="str">
            <v>DP07</v>
          </cell>
          <cell r="B8" t="str">
            <v>M07</v>
          </cell>
          <cell r="C8" t="str">
            <v>SH07</v>
          </cell>
          <cell r="D8" t="str">
            <v>G07</v>
          </cell>
          <cell r="E8" t="str">
            <v>L07</v>
          </cell>
          <cell r="F8" t="str">
            <v>TD07</v>
          </cell>
        </row>
        <row r="9">
          <cell r="A9" t="str">
            <v>DP08</v>
          </cell>
          <cell r="B9" t="str">
            <v>M08</v>
          </cell>
          <cell r="C9" t="str">
            <v>SH08</v>
          </cell>
          <cell r="D9" t="str">
            <v>G08</v>
          </cell>
          <cell r="E9" t="str">
            <v>L08</v>
          </cell>
          <cell r="F9" t="str">
            <v>TD08</v>
          </cell>
        </row>
        <row r="10">
          <cell r="A10" t="str">
            <v>DP09</v>
          </cell>
          <cell r="B10" t="str">
            <v>M09</v>
          </cell>
          <cell r="C10" t="str">
            <v>SH09</v>
          </cell>
          <cell r="D10" t="str">
            <v>G09</v>
          </cell>
          <cell r="E10" t="str">
            <v>L09</v>
          </cell>
          <cell r="F10" t="str">
            <v>TD09</v>
          </cell>
        </row>
        <row r="11">
          <cell r="A11" t="str">
            <v>DP10</v>
          </cell>
          <cell r="B11" t="str">
            <v>M10</v>
          </cell>
          <cell r="C11" t="str">
            <v>SH10</v>
          </cell>
          <cell r="D11" t="str">
            <v>G10</v>
          </cell>
          <cell r="E11" t="str">
            <v>L10</v>
          </cell>
          <cell r="F11" t="str">
            <v>TD10</v>
          </cell>
        </row>
        <row r="12">
          <cell r="A12" t="str">
            <v>DP11</v>
          </cell>
          <cell r="B12" t="str">
            <v>M11</v>
          </cell>
          <cell r="C12" t="str">
            <v>SH11</v>
          </cell>
          <cell r="D12" t="str">
            <v>G11</v>
          </cell>
          <cell r="E12" t="str">
            <v>L11</v>
          </cell>
          <cell r="F12" t="str">
            <v>TD11</v>
          </cell>
        </row>
        <row r="13">
          <cell r="A13" t="str">
            <v>DP12</v>
          </cell>
          <cell r="B13" t="str">
            <v>M12</v>
          </cell>
          <cell r="C13" t="str">
            <v>SH12</v>
          </cell>
          <cell r="D13" t="str">
            <v>G12</v>
          </cell>
          <cell r="E13" t="str">
            <v>L12</v>
          </cell>
          <cell r="F13" t="str">
            <v>TD12</v>
          </cell>
        </row>
        <row r="14">
          <cell r="A14" t="str">
            <v>DP13</v>
          </cell>
          <cell r="B14" t="str">
            <v>M13</v>
          </cell>
          <cell r="C14" t="str">
            <v>SH13</v>
          </cell>
          <cell r="D14" t="str">
            <v>G13</v>
          </cell>
          <cell r="E14" t="str">
            <v>L13</v>
          </cell>
          <cell r="F14" t="str">
            <v>TD13</v>
          </cell>
        </row>
        <row r="15">
          <cell r="A15" t="str">
            <v>DP14</v>
          </cell>
          <cell r="B15" t="str">
            <v>M14</v>
          </cell>
          <cell r="C15" t="str">
            <v>SH14</v>
          </cell>
          <cell r="D15" t="str">
            <v>G14</v>
          </cell>
          <cell r="E15" t="str">
            <v>L14</v>
          </cell>
          <cell r="F15" t="str">
            <v>TD14</v>
          </cell>
        </row>
        <row r="16">
          <cell r="A16" t="str">
            <v>DP15</v>
          </cell>
          <cell r="B16" t="str">
            <v>M15</v>
          </cell>
          <cell r="C16" t="str">
            <v>SH15</v>
          </cell>
          <cell r="D16" t="str">
            <v>G15</v>
          </cell>
          <cell r="E16" t="str">
            <v>L15</v>
          </cell>
          <cell r="F16" t="str">
            <v>TD15</v>
          </cell>
        </row>
        <row r="17">
          <cell r="A17" t="str">
            <v>DP16</v>
          </cell>
          <cell r="B17" t="str">
            <v>M16</v>
          </cell>
          <cell r="C17" t="str">
            <v>SH16</v>
          </cell>
          <cell r="D17" t="str">
            <v>G16</v>
          </cell>
          <cell r="E17" t="str">
            <v>L16</v>
          </cell>
          <cell r="F17" t="str">
            <v>TD16</v>
          </cell>
        </row>
        <row r="18">
          <cell r="A18" t="str">
            <v>DP17</v>
          </cell>
          <cell r="B18" t="str">
            <v>M17</v>
          </cell>
          <cell r="C18" t="str">
            <v>SH17</v>
          </cell>
          <cell r="D18" t="str">
            <v>G17</v>
          </cell>
          <cell r="E18" t="str">
            <v>L17</v>
          </cell>
          <cell r="F18" t="str">
            <v>TD17</v>
          </cell>
        </row>
        <row r="19">
          <cell r="A19" t="str">
            <v>DP18</v>
          </cell>
          <cell r="B19" t="str">
            <v>M18</v>
          </cell>
          <cell r="C19" t="str">
            <v>SH18</v>
          </cell>
          <cell r="D19" t="str">
            <v>G18</v>
          </cell>
          <cell r="E19" t="str">
            <v>L18</v>
          </cell>
          <cell r="F19" t="str">
            <v>TD18</v>
          </cell>
        </row>
        <row r="20">
          <cell r="A20" t="str">
            <v>DP19</v>
          </cell>
          <cell r="B20" t="str">
            <v>M19</v>
          </cell>
          <cell r="C20" t="str">
            <v>SH19</v>
          </cell>
          <cell r="D20" t="str">
            <v>G19</v>
          </cell>
          <cell r="E20" t="str">
            <v>L19</v>
          </cell>
          <cell r="F20" t="str">
            <v>TD19</v>
          </cell>
        </row>
        <row r="21">
          <cell r="A21" t="str">
            <v>DP20</v>
          </cell>
          <cell r="B21" t="str">
            <v>M20</v>
          </cell>
          <cell r="C21" t="str">
            <v>SH20</v>
          </cell>
          <cell r="D21" t="str">
            <v>G20</v>
          </cell>
          <cell r="E21" t="str">
            <v>L20</v>
          </cell>
          <cell r="F21" t="str">
            <v>TD20</v>
          </cell>
        </row>
        <row r="22">
          <cell r="A22" t="str">
            <v>DP21</v>
          </cell>
          <cell r="B22" t="str">
            <v>M21</v>
          </cell>
          <cell r="C22" t="str">
            <v>SH21</v>
          </cell>
          <cell r="D22" t="str">
            <v>G21</v>
          </cell>
          <cell r="E22" t="str">
            <v>L21</v>
          </cell>
          <cell r="F22" t="str">
            <v>TD21</v>
          </cell>
        </row>
        <row r="23">
          <cell r="A23" t="str">
            <v>DP22</v>
          </cell>
          <cell r="B23" t="str">
            <v>M22</v>
          </cell>
          <cell r="C23" t="str">
            <v>SH22</v>
          </cell>
          <cell r="D23" t="str">
            <v>G22</v>
          </cell>
          <cell r="E23" t="str">
            <v>L22</v>
          </cell>
          <cell r="F23" t="str">
            <v>TD22</v>
          </cell>
        </row>
        <row r="24">
          <cell r="A24" t="str">
            <v>DP23</v>
          </cell>
          <cell r="B24" t="str">
            <v>M23</v>
          </cell>
          <cell r="C24" t="str">
            <v>SH23</v>
          </cell>
          <cell r="D24" t="str">
            <v>G23</v>
          </cell>
          <cell r="E24" t="str">
            <v>L23</v>
          </cell>
          <cell r="F24" t="str">
            <v>TD23</v>
          </cell>
        </row>
        <row r="25">
          <cell r="A25" t="str">
            <v>DP24</v>
          </cell>
          <cell r="B25" t="str">
            <v>M24</v>
          </cell>
          <cell r="C25" t="str">
            <v>SH24</v>
          </cell>
          <cell r="D25" t="str">
            <v>G24</v>
          </cell>
          <cell r="E25" t="str">
            <v>L24</v>
          </cell>
          <cell r="F25" t="str">
            <v>TD24</v>
          </cell>
        </row>
        <row r="26">
          <cell r="A26" t="str">
            <v>DP25</v>
          </cell>
          <cell r="B26" t="str">
            <v>M25</v>
          </cell>
          <cell r="C26" t="str">
            <v>SH25</v>
          </cell>
          <cell r="D26" t="str">
            <v>G25</v>
          </cell>
          <cell r="E26" t="str">
            <v>L25</v>
          </cell>
          <cell r="F26" t="str">
            <v>TD25</v>
          </cell>
        </row>
        <row r="27">
          <cell r="A27" t="str">
            <v>DP26</v>
          </cell>
          <cell r="B27" t="str">
            <v>M26</v>
          </cell>
          <cell r="C27" t="str">
            <v>SH26</v>
          </cell>
          <cell r="D27" t="str">
            <v>G26</v>
          </cell>
          <cell r="E27" t="str">
            <v>L26</v>
          </cell>
          <cell r="F27" t="str">
            <v>TD26</v>
          </cell>
        </row>
        <row r="28">
          <cell r="A28" t="str">
            <v>DP27</v>
          </cell>
          <cell r="B28" t="str">
            <v>M27</v>
          </cell>
          <cell r="C28" t="str">
            <v>SH27</v>
          </cell>
          <cell r="D28" t="str">
            <v>G27</v>
          </cell>
          <cell r="E28" t="str">
            <v>L27</v>
          </cell>
          <cell r="F28" t="str">
            <v>TD27</v>
          </cell>
        </row>
        <row r="29">
          <cell r="A29" t="str">
            <v>DP28</v>
          </cell>
          <cell r="B29" t="str">
            <v>M28</v>
          </cell>
          <cell r="C29" t="str">
            <v>SH28</v>
          </cell>
          <cell r="D29" t="str">
            <v>G28</v>
          </cell>
          <cell r="E29" t="str">
            <v>L28</v>
          </cell>
          <cell r="F29" t="str">
            <v>TD28</v>
          </cell>
        </row>
        <row r="30">
          <cell r="A30" t="str">
            <v>DP29</v>
          </cell>
          <cell r="B30" t="str">
            <v>M29</v>
          </cell>
          <cell r="C30" t="str">
            <v>SH29</v>
          </cell>
          <cell r="D30" t="str">
            <v>G29</v>
          </cell>
          <cell r="E30" t="str">
            <v>L29</v>
          </cell>
          <cell r="F30" t="str">
            <v>TD29</v>
          </cell>
        </row>
        <row r="31">
          <cell r="A31" t="str">
            <v>DP30</v>
          </cell>
          <cell r="B31" t="str">
            <v>M30</v>
          </cell>
          <cell r="C31" t="str">
            <v>SH30</v>
          </cell>
          <cell r="D31" t="str">
            <v>G30</v>
          </cell>
          <cell r="E31" t="str">
            <v>L30</v>
          </cell>
          <cell r="F31" t="str">
            <v>TD30</v>
          </cell>
        </row>
        <row r="32">
          <cell r="A32" t="str">
            <v>DP31</v>
          </cell>
          <cell r="B32" t="str">
            <v>M31</v>
          </cell>
          <cell r="C32" t="str">
            <v>SH31</v>
          </cell>
          <cell r="D32" t="str">
            <v>G31</v>
          </cell>
          <cell r="E32" t="str">
            <v>L31</v>
          </cell>
          <cell r="F32" t="str">
            <v>TD31</v>
          </cell>
        </row>
        <row r="33">
          <cell r="A33" t="str">
            <v>DP32</v>
          </cell>
          <cell r="B33" t="str">
            <v>M32</v>
          </cell>
          <cell r="C33" t="str">
            <v>SH32</v>
          </cell>
          <cell r="D33" t="str">
            <v>G32</v>
          </cell>
          <cell r="E33" t="str">
            <v>L32</v>
          </cell>
          <cell r="F33" t="str">
            <v>TD32</v>
          </cell>
        </row>
        <row r="34">
          <cell r="A34" t="str">
            <v>DP33</v>
          </cell>
          <cell r="B34" t="str">
            <v>M33</v>
          </cell>
          <cell r="C34" t="str">
            <v>SH33</v>
          </cell>
          <cell r="D34" t="str">
            <v>G33</v>
          </cell>
          <cell r="E34" t="str">
            <v>L33</v>
          </cell>
          <cell r="F34" t="str">
            <v>TD33</v>
          </cell>
        </row>
        <row r="35">
          <cell r="A35" t="str">
            <v>DP34</v>
          </cell>
          <cell r="B35" t="str">
            <v>M34</v>
          </cell>
          <cell r="C35" t="str">
            <v>SH34</v>
          </cell>
          <cell r="D35" t="str">
            <v>G34</v>
          </cell>
          <cell r="E35" t="str">
            <v>L34</v>
          </cell>
          <cell r="F35" t="str">
            <v>TD34</v>
          </cell>
        </row>
        <row r="36">
          <cell r="A36" t="str">
            <v>DP35</v>
          </cell>
          <cell r="B36" t="str">
            <v>M35</v>
          </cell>
          <cell r="C36" t="str">
            <v>SH35</v>
          </cell>
          <cell r="D36" t="str">
            <v>G35</v>
          </cell>
          <cell r="E36" t="str">
            <v>L35</v>
          </cell>
          <cell r="F36" t="str">
            <v>TD35</v>
          </cell>
        </row>
        <row r="37">
          <cell r="A37" t="str">
            <v>DP36</v>
          </cell>
          <cell r="B37" t="str">
            <v>M36</v>
          </cell>
          <cell r="C37" t="str">
            <v>SH36</v>
          </cell>
          <cell r="D37" t="str">
            <v>G36</v>
          </cell>
          <cell r="E37" t="str">
            <v>L36</v>
          </cell>
          <cell r="F37" t="str">
            <v>TD36</v>
          </cell>
        </row>
        <row r="38">
          <cell r="A38" t="str">
            <v>DP37</v>
          </cell>
          <cell r="B38" t="str">
            <v>M37</v>
          </cell>
          <cell r="C38" t="str">
            <v>SH37</v>
          </cell>
          <cell r="D38" t="str">
            <v>G37</v>
          </cell>
          <cell r="E38" t="str">
            <v>L37</v>
          </cell>
          <cell r="F38" t="str">
            <v>TD37</v>
          </cell>
        </row>
        <row r="39">
          <cell r="A39" t="str">
            <v>DP38</v>
          </cell>
          <cell r="B39" t="str">
            <v>M38</v>
          </cell>
          <cell r="C39" t="str">
            <v>SH38</v>
          </cell>
          <cell r="D39" t="str">
            <v>G38</v>
          </cell>
          <cell r="E39" t="str">
            <v>L38</v>
          </cell>
          <cell r="F39" t="str">
            <v>TD38</v>
          </cell>
        </row>
        <row r="40">
          <cell r="A40" t="str">
            <v>DP39</v>
          </cell>
          <cell r="B40" t="str">
            <v>M39</v>
          </cell>
          <cell r="C40" t="str">
            <v>SH39</v>
          </cell>
          <cell r="D40" t="str">
            <v>G39</v>
          </cell>
          <cell r="E40" t="str">
            <v>L39</v>
          </cell>
          <cell r="F40" t="str">
            <v>TD39</v>
          </cell>
        </row>
        <row r="41">
          <cell r="A41" t="str">
            <v>DP40</v>
          </cell>
          <cell r="B41" t="str">
            <v>M40</v>
          </cell>
          <cell r="C41" t="str">
            <v>SH40</v>
          </cell>
          <cell r="D41" t="str">
            <v>G40</v>
          </cell>
          <cell r="E41" t="str">
            <v>L40</v>
          </cell>
          <cell r="F41" t="str">
            <v>TD40</v>
          </cell>
        </row>
        <row r="42">
          <cell r="A42" t="str">
            <v>DP41</v>
          </cell>
          <cell r="B42" t="str">
            <v>M41</v>
          </cell>
          <cell r="C42" t="str">
            <v>SH41</v>
          </cell>
          <cell r="D42" t="str">
            <v>G41</v>
          </cell>
          <cell r="E42" t="str">
            <v>L41</v>
          </cell>
          <cell r="F42" t="str">
            <v>TD41</v>
          </cell>
        </row>
        <row r="43">
          <cell r="A43" t="str">
            <v>DP42</v>
          </cell>
          <cell r="B43" t="str">
            <v>M42</v>
          </cell>
          <cell r="C43" t="str">
            <v>SH42</v>
          </cell>
          <cell r="D43" t="str">
            <v>G42</v>
          </cell>
          <cell r="E43" t="str">
            <v>L42</v>
          </cell>
          <cell r="F43" t="str">
            <v>TD42</v>
          </cell>
        </row>
        <row r="44">
          <cell r="A44" t="str">
            <v>DP43</v>
          </cell>
          <cell r="B44" t="str">
            <v>M43</v>
          </cell>
          <cell r="C44" t="str">
            <v>SH43</v>
          </cell>
          <cell r="D44" t="str">
            <v>G43</v>
          </cell>
          <cell r="E44" t="str">
            <v>L43</v>
          </cell>
          <cell r="F44" t="str">
            <v>TD43</v>
          </cell>
        </row>
        <row r="45">
          <cell r="A45" t="str">
            <v>DP44</v>
          </cell>
          <cell r="B45" t="str">
            <v>M44</v>
          </cell>
          <cell r="C45" t="str">
            <v>SH44</v>
          </cell>
          <cell r="D45" t="str">
            <v>G44</v>
          </cell>
          <cell r="E45" t="str">
            <v>L44</v>
          </cell>
          <cell r="F45" t="str">
            <v>TD44</v>
          </cell>
        </row>
        <row r="46">
          <cell r="A46" t="str">
            <v>DP45</v>
          </cell>
          <cell r="B46" t="str">
            <v>M45</v>
          </cell>
          <cell r="C46" t="str">
            <v>SH45</v>
          </cell>
          <cell r="D46" t="str">
            <v>G45</v>
          </cell>
          <cell r="E46" t="str">
            <v>L45</v>
          </cell>
          <cell r="F46" t="str">
            <v>TD45</v>
          </cell>
        </row>
        <row r="47">
          <cell r="A47" t="str">
            <v>DP46</v>
          </cell>
          <cell r="B47" t="str">
            <v>M46</v>
          </cell>
          <cell r="C47" t="str">
            <v>SH46</v>
          </cell>
          <cell r="D47" t="str">
            <v>G46</v>
          </cell>
          <cell r="E47" t="str">
            <v>L46</v>
          </cell>
          <cell r="F47" t="str">
            <v>TD46</v>
          </cell>
        </row>
        <row r="48">
          <cell r="A48" t="str">
            <v>DP47</v>
          </cell>
          <cell r="B48" t="str">
            <v>M47</v>
          </cell>
          <cell r="C48" t="str">
            <v>SH47</v>
          </cell>
          <cell r="D48" t="str">
            <v>G47</v>
          </cell>
          <cell r="E48" t="str">
            <v>L47</v>
          </cell>
          <cell r="F48" t="str">
            <v>TD47</v>
          </cell>
        </row>
        <row r="49">
          <cell r="A49" t="str">
            <v>DP48</v>
          </cell>
          <cell r="B49" t="str">
            <v>M48</v>
          </cell>
          <cell r="C49" t="str">
            <v>SH48</v>
          </cell>
          <cell r="D49" t="str">
            <v>G48</v>
          </cell>
          <cell r="E49" t="str">
            <v>L48</v>
          </cell>
          <cell r="F49" t="str">
            <v>TD48</v>
          </cell>
        </row>
        <row r="50">
          <cell r="A50" t="str">
            <v>DP49</v>
          </cell>
          <cell r="B50" t="str">
            <v>M49</v>
          </cell>
          <cell r="C50" t="str">
            <v>SH49</v>
          </cell>
          <cell r="D50" t="str">
            <v>G49</v>
          </cell>
          <cell r="E50" t="str">
            <v>L49</v>
          </cell>
          <cell r="F50" t="str">
            <v>TD49</v>
          </cell>
        </row>
        <row r="51">
          <cell r="A51" t="str">
            <v>DP50</v>
          </cell>
          <cell r="B51" t="str">
            <v>M50</v>
          </cell>
          <cell r="C51" t="str">
            <v>SH50</v>
          </cell>
          <cell r="D51" t="str">
            <v>G50</v>
          </cell>
          <cell r="E51" t="str">
            <v>L50</v>
          </cell>
          <cell r="F51" t="str">
            <v>TD50</v>
          </cell>
        </row>
        <row r="52">
          <cell r="A52" t="str">
            <v>DP51</v>
          </cell>
          <cell r="B52" t="str">
            <v>M51</v>
          </cell>
          <cell r="C52" t="str">
            <v>SH51</v>
          </cell>
          <cell r="D52" t="str">
            <v>G51</v>
          </cell>
          <cell r="E52" t="str">
            <v>L51</v>
          </cell>
          <cell r="F52" t="str">
            <v>TD51</v>
          </cell>
        </row>
        <row r="53">
          <cell r="A53" t="str">
            <v>DP52</v>
          </cell>
          <cell r="B53" t="str">
            <v>M52</v>
          </cell>
          <cell r="C53" t="str">
            <v>SH52</v>
          </cell>
          <cell r="D53" t="str">
            <v>G52</v>
          </cell>
          <cell r="E53" t="str">
            <v>L52</v>
          </cell>
          <cell r="F53" t="str">
            <v>TD52</v>
          </cell>
        </row>
        <row r="54">
          <cell r="A54" t="str">
            <v>DP53</v>
          </cell>
          <cell r="B54" t="str">
            <v>M53</v>
          </cell>
          <cell r="C54" t="str">
            <v>SH53</v>
          </cell>
          <cell r="D54" t="str">
            <v>G53</v>
          </cell>
          <cell r="E54" t="str">
            <v>L53</v>
          </cell>
          <cell r="F54" t="str">
            <v>TD53</v>
          </cell>
        </row>
        <row r="55">
          <cell r="A55" t="str">
            <v>DP54</v>
          </cell>
          <cell r="B55" t="str">
            <v>M54</v>
          </cell>
          <cell r="C55" t="str">
            <v>SH54</v>
          </cell>
          <cell r="D55" t="str">
            <v>G54</v>
          </cell>
          <cell r="E55" t="str">
            <v>L54</v>
          </cell>
          <cell r="F55" t="str">
            <v>TD54</v>
          </cell>
        </row>
        <row r="56">
          <cell r="A56" t="str">
            <v>DP55</v>
          </cell>
          <cell r="B56" t="str">
            <v>M55</v>
          </cell>
          <cell r="C56" t="str">
            <v>SH55</v>
          </cell>
          <cell r="D56" t="str">
            <v>G55</v>
          </cell>
          <cell r="E56" t="str">
            <v>L55</v>
          </cell>
          <cell r="F56" t="str">
            <v>TD55</v>
          </cell>
        </row>
        <row r="57">
          <cell r="A57" t="str">
            <v>DP56</v>
          </cell>
          <cell r="B57" t="str">
            <v>M56</v>
          </cell>
          <cell r="C57" t="str">
            <v>SH56</v>
          </cell>
          <cell r="D57" t="str">
            <v>G56</v>
          </cell>
          <cell r="E57" t="str">
            <v>L56</v>
          </cell>
          <cell r="F57" t="str">
            <v>TD56</v>
          </cell>
        </row>
        <row r="58">
          <cell r="A58" t="str">
            <v>DP57</v>
          </cell>
          <cell r="B58" t="str">
            <v>M57</v>
          </cell>
          <cell r="C58" t="str">
            <v>SH57</v>
          </cell>
          <cell r="D58" t="str">
            <v>G57</v>
          </cell>
          <cell r="E58" t="str">
            <v>L57</v>
          </cell>
          <cell r="F58" t="str">
            <v>TD57</v>
          </cell>
        </row>
        <row r="59">
          <cell r="A59" t="str">
            <v>DP58</v>
          </cell>
          <cell r="B59" t="str">
            <v>M58</v>
          </cell>
          <cell r="C59" t="str">
            <v>SH58</v>
          </cell>
          <cell r="D59" t="str">
            <v>G58</v>
          </cell>
          <cell r="E59" t="str">
            <v>L58</v>
          </cell>
          <cell r="F59" t="str">
            <v>TD58</v>
          </cell>
        </row>
        <row r="60">
          <cell r="A60" t="str">
            <v>DP59</v>
          </cell>
          <cell r="B60" t="str">
            <v>M59</v>
          </cell>
          <cell r="C60" t="str">
            <v>SH59</v>
          </cell>
          <cell r="D60" t="str">
            <v>G59</v>
          </cell>
          <cell r="E60" t="str">
            <v>L59</v>
          </cell>
          <cell r="F60" t="str">
            <v>TD59</v>
          </cell>
        </row>
        <row r="61">
          <cell r="A61" t="str">
            <v>DP60</v>
          </cell>
          <cell r="B61" t="str">
            <v>M60</v>
          </cell>
          <cell r="C61" t="str">
            <v>SH60</v>
          </cell>
          <cell r="D61" t="str">
            <v>G60</v>
          </cell>
          <cell r="E61" t="str">
            <v>L60</v>
          </cell>
          <cell r="F61" t="str">
            <v>TD60</v>
          </cell>
        </row>
        <row r="62">
          <cell r="A62" t="str">
            <v>DP61</v>
          </cell>
          <cell r="B62" t="str">
            <v>M61</v>
          </cell>
          <cell r="C62" t="str">
            <v>SH61</v>
          </cell>
          <cell r="D62" t="str">
            <v>G61</v>
          </cell>
          <cell r="E62" t="str">
            <v>L61</v>
          </cell>
          <cell r="F62" t="str">
            <v>TD61</v>
          </cell>
        </row>
        <row r="63">
          <cell r="A63" t="str">
            <v>DP62</v>
          </cell>
          <cell r="B63" t="str">
            <v>M62</v>
          </cell>
          <cell r="C63" t="str">
            <v>SH62</v>
          </cell>
          <cell r="D63" t="str">
            <v>G62</v>
          </cell>
          <cell r="E63" t="str">
            <v>L62</v>
          </cell>
          <cell r="F63" t="str">
            <v>TD62</v>
          </cell>
        </row>
        <row r="64">
          <cell r="A64" t="str">
            <v>DP63</v>
          </cell>
          <cell r="B64" t="str">
            <v>M63</v>
          </cell>
          <cell r="C64" t="str">
            <v>SH63</v>
          </cell>
          <cell r="D64" t="str">
            <v>G63</v>
          </cell>
          <cell r="E64" t="str">
            <v>L63</v>
          </cell>
          <cell r="F64" t="str">
            <v>TD63</v>
          </cell>
        </row>
        <row r="65">
          <cell r="A65" t="str">
            <v>DP64</v>
          </cell>
          <cell r="B65" t="str">
            <v>M64</v>
          </cell>
          <cell r="C65" t="str">
            <v>SH64</v>
          </cell>
          <cell r="D65" t="str">
            <v>G64</v>
          </cell>
          <cell r="E65" t="str">
            <v>L64</v>
          </cell>
          <cell r="F65" t="str">
            <v>TD64</v>
          </cell>
        </row>
        <row r="66">
          <cell r="A66" t="str">
            <v>DP65</v>
          </cell>
          <cell r="B66" t="str">
            <v>M65</v>
          </cell>
          <cell r="C66" t="str">
            <v>SH65</v>
          </cell>
          <cell r="D66" t="str">
            <v>G65</v>
          </cell>
          <cell r="E66" t="str">
            <v>L65</v>
          </cell>
          <cell r="F66" t="str">
            <v>TD65</v>
          </cell>
        </row>
        <row r="67">
          <cell r="A67" t="str">
            <v>DP66</v>
          </cell>
          <cell r="B67" t="str">
            <v>M66</v>
          </cell>
          <cell r="C67" t="str">
            <v>SH66</v>
          </cell>
          <cell r="D67" t="str">
            <v>G66</v>
          </cell>
          <cell r="E67" t="str">
            <v>L66</v>
          </cell>
          <cell r="F67" t="str">
            <v>TD66</v>
          </cell>
        </row>
        <row r="68">
          <cell r="A68" t="str">
            <v>DP67</v>
          </cell>
          <cell r="B68" t="str">
            <v>M67</v>
          </cell>
          <cell r="C68" t="str">
            <v>SH67</v>
          </cell>
          <cell r="D68" t="str">
            <v>G67</v>
          </cell>
          <cell r="E68" t="str">
            <v>L67</v>
          </cell>
          <cell r="F68" t="str">
            <v>TD67</v>
          </cell>
        </row>
        <row r="69">
          <cell r="A69" t="str">
            <v>DP68</v>
          </cell>
          <cell r="B69" t="str">
            <v>M68</v>
          </cell>
          <cell r="C69" t="str">
            <v>SH68</v>
          </cell>
          <cell r="D69" t="str">
            <v>G68</v>
          </cell>
          <cell r="E69" t="str">
            <v>L68</v>
          </cell>
          <cell r="F69" t="str">
            <v>TD68</v>
          </cell>
        </row>
        <row r="70">
          <cell r="A70" t="str">
            <v>DP69</v>
          </cell>
          <cell r="B70" t="str">
            <v>M69</v>
          </cell>
          <cell r="C70" t="str">
            <v>SH69</v>
          </cell>
          <cell r="D70" t="str">
            <v>G69</v>
          </cell>
          <cell r="E70" t="str">
            <v>L69</v>
          </cell>
          <cell r="F70" t="str">
            <v>TD69</v>
          </cell>
        </row>
        <row r="71">
          <cell r="A71" t="str">
            <v>DP70</v>
          </cell>
          <cell r="B71" t="str">
            <v>M70</v>
          </cell>
          <cell r="C71" t="str">
            <v>SH70</v>
          </cell>
          <cell r="D71" t="str">
            <v>G70</v>
          </cell>
          <cell r="E71" t="str">
            <v>L70</v>
          </cell>
          <cell r="F71" t="str">
            <v>TD70</v>
          </cell>
        </row>
        <row r="72">
          <cell r="A72" t="str">
            <v>DP71</v>
          </cell>
          <cell r="B72" t="str">
            <v>M71</v>
          </cell>
          <cell r="C72" t="str">
            <v>SH71</v>
          </cell>
          <cell r="D72" t="str">
            <v>G71</v>
          </cell>
          <cell r="E72" t="str">
            <v>L71</v>
          </cell>
          <cell r="F72" t="str">
            <v>TD71</v>
          </cell>
        </row>
        <row r="73">
          <cell r="A73" t="str">
            <v>DP72</v>
          </cell>
          <cell r="B73" t="str">
            <v>M72</v>
          </cell>
          <cell r="C73" t="str">
            <v>SH72</v>
          </cell>
          <cell r="D73" t="str">
            <v>G72</v>
          </cell>
          <cell r="E73" t="str">
            <v>L72</v>
          </cell>
          <cell r="F73" t="str">
            <v>TD72</v>
          </cell>
        </row>
        <row r="74">
          <cell r="A74" t="str">
            <v>DP73</v>
          </cell>
          <cell r="B74" t="str">
            <v>M73</v>
          </cell>
          <cell r="C74" t="str">
            <v>SH73</v>
          </cell>
          <cell r="D74" t="str">
            <v>G73</v>
          </cell>
          <cell r="E74" t="str">
            <v>L73</v>
          </cell>
          <cell r="F74" t="str">
            <v>TD73</v>
          </cell>
        </row>
        <row r="75">
          <cell r="A75" t="str">
            <v>DP74</v>
          </cell>
          <cell r="B75" t="str">
            <v>M74</v>
          </cell>
          <cell r="C75" t="str">
            <v>SH74</v>
          </cell>
          <cell r="D75" t="str">
            <v>G74</v>
          </cell>
          <cell r="E75" t="str">
            <v>L74</v>
          </cell>
          <cell r="F75" t="str">
            <v>TD74</v>
          </cell>
        </row>
        <row r="76">
          <cell r="A76" t="str">
            <v>DP75</v>
          </cell>
          <cell r="B76" t="str">
            <v>M75</v>
          </cell>
          <cell r="C76" t="str">
            <v>SH75</v>
          </cell>
          <cell r="D76" t="str">
            <v>G75</v>
          </cell>
          <cell r="E76" t="str">
            <v>L75</v>
          </cell>
          <cell r="F76" t="str">
            <v>TD75</v>
          </cell>
        </row>
        <row r="77">
          <cell r="A77" t="str">
            <v>DP76</v>
          </cell>
          <cell r="B77" t="str">
            <v>M76</v>
          </cell>
          <cell r="C77" t="str">
            <v>SH76</v>
          </cell>
          <cell r="D77" t="str">
            <v>G76</v>
          </cell>
          <cell r="E77" t="str">
            <v>L76</v>
          </cell>
          <cell r="F77" t="str">
            <v>TD76</v>
          </cell>
        </row>
        <row r="78">
          <cell r="A78" t="str">
            <v>DP77</v>
          </cell>
          <cell r="B78" t="str">
            <v>M77</v>
          </cell>
          <cell r="C78" t="str">
            <v>SH77</v>
          </cell>
          <cell r="D78" t="str">
            <v>G77</v>
          </cell>
          <cell r="E78" t="str">
            <v>L77</v>
          </cell>
          <cell r="F78" t="str">
            <v>TD77</v>
          </cell>
        </row>
        <row r="79">
          <cell r="A79" t="str">
            <v>DP78</v>
          </cell>
          <cell r="B79" t="str">
            <v>M78</v>
          </cell>
          <cell r="C79" t="str">
            <v>SH78</v>
          </cell>
          <cell r="D79" t="str">
            <v>G78</v>
          </cell>
          <cell r="E79" t="str">
            <v>L78</v>
          </cell>
          <cell r="F79" t="str">
            <v>TD78</v>
          </cell>
        </row>
        <row r="80">
          <cell r="A80" t="str">
            <v>DP79</v>
          </cell>
          <cell r="B80" t="str">
            <v>M79</v>
          </cell>
          <cell r="C80" t="str">
            <v>SH79</v>
          </cell>
          <cell r="D80" t="str">
            <v>G79</v>
          </cell>
          <cell r="E80" t="str">
            <v>L79</v>
          </cell>
          <cell r="F80" t="str">
            <v>TD79</v>
          </cell>
        </row>
        <row r="81">
          <cell r="A81" t="str">
            <v>DP80</v>
          </cell>
          <cell r="B81" t="str">
            <v>M80</v>
          </cell>
          <cell r="C81" t="str">
            <v>SH80</v>
          </cell>
          <cell r="D81" t="str">
            <v>G80</v>
          </cell>
          <cell r="E81" t="str">
            <v>L80</v>
          </cell>
          <cell r="F81" t="str">
            <v>TD80</v>
          </cell>
        </row>
        <row r="82">
          <cell r="A82" t="str">
            <v>DP81</v>
          </cell>
          <cell r="B82" t="str">
            <v>M81</v>
          </cell>
          <cell r="C82" t="str">
            <v>SH81</v>
          </cell>
          <cell r="D82" t="str">
            <v>G81</v>
          </cell>
          <cell r="E82" t="str">
            <v>L81</v>
          </cell>
          <cell r="F82" t="str">
            <v>TD81</v>
          </cell>
        </row>
        <row r="83">
          <cell r="A83" t="str">
            <v>DP82</v>
          </cell>
          <cell r="B83" t="str">
            <v>M82</v>
          </cell>
          <cell r="C83" t="str">
            <v>SH82</v>
          </cell>
          <cell r="D83" t="str">
            <v>G82</v>
          </cell>
          <cell r="E83" t="str">
            <v>L82</v>
          </cell>
          <cell r="F83" t="str">
            <v>TD82</v>
          </cell>
        </row>
        <row r="84">
          <cell r="A84" t="str">
            <v>DP83</v>
          </cell>
          <cell r="B84" t="str">
            <v>M83</v>
          </cell>
          <cell r="C84" t="str">
            <v>SH83</v>
          </cell>
          <cell r="D84" t="str">
            <v>G83</v>
          </cell>
          <cell r="E84" t="str">
            <v>L83</v>
          </cell>
          <cell r="F84" t="str">
            <v>TD83</v>
          </cell>
        </row>
        <row r="85">
          <cell r="A85" t="str">
            <v>DP84</v>
          </cell>
          <cell r="B85" t="str">
            <v>M84</v>
          </cell>
          <cell r="C85" t="str">
            <v>SH84</v>
          </cell>
          <cell r="D85" t="str">
            <v>G84</v>
          </cell>
          <cell r="E85" t="str">
            <v>L84</v>
          </cell>
          <cell r="F85" t="str">
            <v>TD84</v>
          </cell>
        </row>
        <row r="86">
          <cell r="A86" t="str">
            <v>DP85</v>
          </cell>
          <cell r="B86" t="str">
            <v>M85</v>
          </cell>
          <cell r="C86" t="str">
            <v>SH85</v>
          </cell>
          <cell r="D86" t="str">
            <v>G85</v>
          </cell>
          <cell r="E86" t="str">
            <v>L85</v>
          </cell>
          <cell r="F86" t="str">
            <v>TD85</v>
          </cell>
        </row>
        <row r="87">
          <cell r="A87" t="str">
            <v>DP86</v>
          </cell>
          <cell r="B87" t="str">
            <v>M86</v>
          </cell>
          <cell r="C87" t="str">
            <v>SH86</v>
          </cell>
          <cell r="D87" t="str">
            <v>G86</v>
          </cell>
          <cell r="E87" t="str">
            <v>L86</v>
          </cell>
          <cell r="F87" t="str">
            <v>TD86</v>
          </cell>
        </row>
        <row r="88">
          <cell r="A88" t="str">
            <v>DP87</v>
          </cell>
          <cell r="B88" t="str">
            <v>M87</v>
          </cell>
          <cell r="C88" t="str">
            <v>SH87</v>
          </cell>
          <cell r="D88" t="str">
            <v>G87</v>
          </cell>
          <cell r="E88" t="str">
            <v>L87</v>
          </cell>
          <cell r="F88" t="str">
            <v>TD87</v>
          </cell>
        </row>
        <row r="89">
          <cell r="A89" t="str">
            <v>DP88</v>
          </cell>
          <cell r="B89" t="str">
            <v>M88</v>
          </cell>
          <cell r="C89" t="str">
            <v>SH88</v>
          </cell>
          <cell r="D89" t="str">
            <v>G88</v>
          </cell>
          <cell r="E89" t="str">
            <v>L88</v>
          </cell>
          <cell r="F89" t="str">
            <v>TD88</v>
          </cell>
        </row>
        <row r="90">
          <cell r="A90" t="str">
            <v>DP89</v>
          </cell>
          <cell r="B90" t="str">
            <v>M89</v>
          </cell>
          <cell r="C90" t="str">
            <v>SH89</v>
          </cell>
          <cell r="D90" t="str">
            <v>G89</v>
          </cell>
          <cell r="E90" t="str">
            <v>L89</v>
          </cell>
          <cell r="F90" t="str">
            <v>TD89</v>
          </cell>
        </row>
        <row r="91">
          <cell r="A91" t="str">
            <v>DP90</v>
          </cell>
          <cell r="B91" t="str">
            <v>M90</v>
          </cell>
          <cell r="C91" t="str">
            <v>SH90</v>
          </cell>
          <cell r="D91" t="str">
            <v>G90</v>
          </cell>
          <cell r="E91" t="str">
            <v>L90</v>
          </cell>
          <cell r="F91" t="str">
            <v>TD90</v>
          </cell>
        </row>
        <row r="92">
          <cell r="A92" t="str">
            <v>DP91</v>
          </cell>
          <cell r="B92" t="str">
            <v>M91</v>
          </cell>
          <cell r="C92" t="str">
            <v>SH91</v>
          </cell>
          <cell r="D92" t="str">
            <v>G91</v>
          </cell>
          <cell r="E92" t="str">
            <v>L91</v>
          </cell>
          <cell r="F92" t="str">
            <v>TD91</v>
          </cell>
        </row>
        <row r="93">
          <cell r="A93" t="str">
            <v>DP92</v>
          </cell>
          <cell r="B93" t="str">
            <v>M92</v>
          </cell>
          <cell r="C93" t="str">
            <v>SH92</v>
          </cell>
          <cell r="D93" t="str">
            <v>G92</v>
          </cell>
          <cell r="E93" t="str">
            <v>L92</v>
          </cell>
          <cell r="F93" t="str">
            <v>TD92</v>
          </cell>
        </row>
        <row r="94">
          <cell r="A94" t="str">
            <v>DP93</v>
          </cell>
          <cell r="B94" t="str">
            <v>M93</v>
          </cell>
          <cell r="C94" t="str">
            <v>SH93</v>
          </cell>
          <cell r="D94" t="str">
            <v>G93</v>
          </cell>
          <cell r="E94" t="str">
            <v>L93</v>
          </cell>
          <cell r="F94" t="str">
            <v>TD93</v>
          </cell>
        </row>
        <row r="95">
          <cell r="A95" t="str">
            <v>DP94</v>
          </cell>
          <cell r="B95" t="str">
            <v>M94</v>
          </cell>
          <cell r="C95" t="str">
            <v>SH94</v>
          </cell>
          <cell r="D95" t="str">
            <v>G94</v>
          </cell>
          <cell r="E95" t="str">
            <v>L94</v>
          </cell>
          <cell r="F95" t="str">
            <v>TD94</v>
          </cell>
        </row>
        <row r="96">
          <cell r="A96" t="str">
            <v>DP95</v>
          </cell>
          <cell r="B96" t="str">
            <v>M95</v>
          </cell>
          <cell r="C96" t="str">
            <v>SH95</v>
          </cell>
          <cell r="D96" t="str">
            <v>G95</v>
          </cell>
          <cell r="E96" t="str">
            <v>L95</v>
          </cell>
          <cell r="F96" t="str">
            <v>TD95</v>
          </cell>
        </row>
        <row r="97">
          <cell r="A97" t="str">
            <v>DP96</v>
          </cell>
          <cell r="B97" t="str">
            <v>M96</v>
          </cell>
          <cell r="C97" t="str">
            <v>SH96</v>
          </cell>
          <cell r="D97" t="str">
            <v>G96</v>
          </cell>
          <cell r="E97" t="str">
            <v>L96</v>
          </cell>
          <cell r="F97" t="str">
            <v>TD96</v>
          </cell>
        </row>
        <row r="98">
          <cell r="A98" t="str">
            <v>DP97</v>
          </cell>
          <cell r="B98" t="str">
            <v>M97</v>
          </cell>
          <cell r="C98" t="str">
            <v>SH97</v>
          </cell>
          <cell r="D98" t="str">
            <v>G97</v>
          </cell>
          <cell r="E98" t="str">
            <v>L97</v>
          </cell>
          <cell r="F98" t="str">
            <v>TD97</v>
          </cell>
        </row>
        <row r="99">
          <cell r="A99" t="str">
            <v>DP98</v>
          </cell>
          <cell r="B99" t="str">
            <v>M98</v>
          </cell>
          <cell r="C99" t="str">
            <v>SH98</v>
          </cell>
          <cell r="D99" t="str">
            <v>G98</v>
          </cell>
          <cell r="E99" t="str">
            <v>L98</v>
          </cell>
          <cell r="F99" t="str">
            <v>TD98</v>
          </cell>
        </row>
        <row r="100">
          <cell r="A100" t="str">
            <v>DP99</v>
          </cell>
          <cell r="B100" t="str">
            <v>M99</v>
          </cell>
          <cell r="C100" t="str">
            <v>SH99</v>
          </cell>
          <cell r="D100" t="str">
            <v>G99</v>
          </cell>
          <cell r="E100" t="str">
            <v>L99</v>
          </cell>
          <cell r="F100" t="str">
            <v>TD99</v>
          </cell>
        </row>
        <row r="101">
          <cell r="A101" t="str">
            <v>DP100</v>
          </cell>
          <cell r="B101" t="str">
            <v>M100</v>
          </cell>
          <cell r="C101" t="str">
            <v>SH100</v>
          </cell>
          <cell r="D101" t="str">
            <v>G100</v>
          </cell>
          <cell r="E101" t="str">
            <v>L100</v>
          </cell>
          <cell r="F101" t="str">
            <v>TD100</v>
          </cell>
        </row>
        <row r="102">
          <cell r="A102" t="str">
            <v>DP101</v>
          </cell>
          <cell r="B102" t="str">
            <v>M101</v>
          </cell>
          <cell r="C102" t="str">
            <v>SH101</v>
          </cell>
          <cell r="D102" t="str">
            <v>G101</v>
          </cell>
          <cell r="E102" t="str">
            <v>L101</v>
          </cell>
          <cell r="F102" t="str">
            <v>TD101</v>
          </cell>
        </row>
        <row r="103">
          <cell r="A103" t="str">
            <v>DP102</v>
          </cell>
          <cell r="B103" t="str">
            <v>M102</v>
          </cell>
          <cell r="C103" t="str">
            <v>SH102</v>
          </cell>
          <cell r="D103" t="str">
            <v>G102</v>
          </cell>
          <cell r="E103" t="str">
            <v>L102</v>
          </cell>
          <cell r="F103" t="str">
            <v>TD102</v>
          </cell>
        </row>
        <row r="104">
          <cell r="A104" t="str">
            <v>DP103</v>
          </cell>
          <cell r="B104" t="str">
            <v>M103</v>
          </cell>
          <cell r="C104" t="str">
            <v>SH103</v>
          </cell>
          <cell r="D104" t="str">
            <v>G103</v>
          </cell>
          <cell r="E104" t="str">
            <v>L103</v>
          </cell>
          <cell r="F104" t="str">
            <v>TD103</v>
          </cell>
        </row>
        <row r="105">
          <cell r="A105" t="str">
            <v>DP104</v>
          </cell>
          <cell r="B105" t="str">
            <v>M104</v>
          </cell>
          <cell r="C105" t="str">
            <v>SH104</v>
          </cell>
          <cell r="D105" t="str">
            <v>G104</v>
          </cell>
          <cell r="E105" t="str">
            <v>L104</v>
          </cell>
          <cell r="F105" t="str">
            <v>TD104</v>
          </cell>
        </row>
        <row r="106">
          <cell r="A106" t="str">
            <v>DP105</v>
          </cell>
          <cell r="B106" t="str">
            <v>M105</v>
          </cell>
          <cell r="C106" t="str">
            <v>SH105</v>
          </cell>
          <cell r="D106" t="str">
            <v>G105</v>
          </cell>
          <cell r="E106" t="str">
            <v>L105</v>
          </cell>
          <cell r="F106" t="str">
            <v>TD105</v>
          </cell>
        </row>
        <row r="107">
          <cell r="A107" t="str">
            <v>DP106</v>
          </cell>
          <cell r="B107" t="str">
            <v>M106</v>
          </cell>
          <cell r="C107" t="str">
            <v>SH106</v>
          </cell>
          <cell r="D107" t="str">
            <v>G106</v>
          </cell>
          <cell r="E107" t="str">
            <v>L106</v>
          </cell>
          <cell r="F107" t="str">
            <v>TD106</v>
          </cell>
        </row>
        <row r="108">
          <cell r="A108" t="str">
            <v>DP107</v>
          </cell>
          <cell r="B108" t="str">
            <v>M107</v>
          </cell>
          <cell r="C108" t="str">
            <v>SH107</v>
          </cell>
          <cell r="D108" t="str">
            <v>G107</v>
          </cell>
          <cell r="E108" t="str">
            <v>L107</v>
          </cell>
          <cell r="F108" t="str">
            <v>TD107</v>
          </cell>
        </row>
        <row r="109">
          <cell r="A109" t="str">
            <v>DP108</v>
          </cell>
          <cell r="B109" t="str">
            <v>M108</v>
          </cell>
          <cell r="C109" t="str">
            <v>SH108</v>
          </cell>
          <cell r="D109" t="str">
            <v>G108</v>
          </cell>
          <cell r="E109" t="str">
            <v>L108</v>
          </cell>
          <cell r="F109" t="str">
            <v>TD108</v>
          </cell>
        </row>
        <row r="110">
          <cell r="A110" t="str">
            <v>DP109</v>
          </cell>
          <cell r="B110" t="str">
            <v>M109</v>
          </cell>
          <cell r="C110" t="str">
            <v>SH109</v>
          </cell>
          <cell r="D110" t="str">
            <v>G109</v>
          </cell>
          <cell r="E110" t="str">
            <v>L109</v>
          </cell>
          <cell r="F110" t="str">
            <v>TD109</v>
          </cell>
        </row>
        <row r="111">
          <cell r="A111" t="str">
            <v>DP110</v>
          </cell>
          <cell r="B111" t="str">
            <v>M110</v>
          </cell>
          <cell r="C111" t="str">
            <v>SH110</v>
          </cell>
          <cell r="D111" t="str">
            <v>G110</v>
          </cell>
          <cell r="E111" t="str">
            <v>L110</v>
          </cell>
          <cell r="F111" t="str">
            <v>TD110</v>
          </cell>
        </row>
        <row r="112">
          <cell r="A112" t="str">
            <v>DP111</v>
          </cell>
          <cell r="B112" t="str">
            <v>M111</v>
          </cell>
          <cell r="C112" t="str">
            <v>SH111</v>
          </cell>
          <cell r="D112" t="str">
            <v>G111</v>
          </cell>
          <cell r="E112" t="str">
            <v>L111</v>
          </cell>
          <cell r="F112" t="str">
            <v>TD111</v>
          </cell>
        </row>
        <row r="113">
          <cell r="A113" t="str">
            <v>DP112</v>
          </cell>
          <cell r="B113" t="str">
            <v>M112</v>
          </cell>
          <cell r="C113" t="str">
            <v>SH112</v>
          </cell>
          <cell r="D113" t="str">
            <v>G112</v>
          </cell>
          <cell r="E113" t="str">
            <v>L112</v>
          </cell>
          <cell r="F113" t="str">
            <v>TD112</v>
          </cell>
        </row>
        <row r="114">
          <cell r="A114" t="str">
            <v>DP113</v>
          </cell>
          <cell r="B114" t="str">
            <v>M113</v>
          </cell>
          <cell r="C114" t="str">
            <v>SH113</v>
          </cell>
          <cell r="D114" t="str">
            <v>G113</v>
          </cell>
          <cell r="E114" t="str">
            <v>L113</v>
          </cell>
          <cell r="F114" t="str">
            <v>TD113</v>
          </cell>
        </row>
        <row r="115">
          <cell r="A115" t="str">
            <v>DP114</v>
          </cell>
          <cell r="B115" t="str">
            <v>M114</v>
          </cell>
          <cell r="C115" t="str">
            <v>SH114</v>
          </cell>
          <cell r="D115" t="str">
            <v>G114</v>
          </cell>
          <cell r="E115" t="str">
            <v>L114</v>
          </cell>
          <cell r="F115" t="str">
            <v>TD114</v>
          </cell>
        </row>
        <row r="116">
          <cell r="A116" t="str">
            <v>DP115</v>
          </cell>
          <cell r="B116" t="str">
            <v>M115</v>
          </cell>
          <cell r="C116" t="str">
            <v>SH115</v>
          </cell>
          <cell r="D116" t="str">
            <v>G115</v>
          </cell>
          <cell r="E116" t="str">
            <v>L115</v>
          </cell>
          <cell r="F116" t="str">
            <v>TD115</v>
          </cell>
        </row>
        <row r="117">
          <cell r="A117" t="str">
            <v>DP116</v>
          </cell>
          <cell r="B117" t="str">
            <v>M116</v>
          </cell>
          <cell r="C117" t="str">
            <v>SH116</v>
          </cell>
          <cell r="D117" t="str">
            <v>G116</v>
          </cell>
          <cell r="E117" t="str">
            <v>L116</v>
          </cell>
          <cell r="F117" t="str">
            <v>TD116</v>
          </cell>
        </row>
        <row r="118">
          <cell r="A118" t="str">
            <v>DP117</v>
          </cell>
          <cell r="B118" t="str">
            <v>M117</v>
          </cell>
          <cell r="C118" t="str">
            <v>SH117</v>
          </cell>
          <cell r="D118" t="str">
            <v>G117</v>
          </cell>
          <cell r="E118" t="str">
            <v>L117</v>
          </cell>
          <cell r="F118" t="str">
            <v>TD117</v>
          </cell>
        </row>
        <row r="119">
          <cell r="A119" t="str">
            <v>DP118</v>
          </cell>
          <cell r="B119" t="str">
            <v>M118</v>
          </cell>
          <cell r="C119" t="str">
            <v>SH118</v>
          </cell>
          <cell r="D119" t="str">
            <v>G118</v>
          </cell>
          <cell r="E119" t="str">
            <v>L118</v>
          </cell>
          <cell r="F119" t="str">
            <v>TD118</v>
          </cell>
        </row>
        <row r="120">
          <cell r="A120" t="str">
            <v>DP119</v>
          </cell>
          <cell r="B120" t="str">
            <v>M119</v>
          </cell>
          <cell r="C120" t="str">
            <v>SH119</v>
          </cell>
          <cell r="D120" t="str">
            <v>G119</v>
          </cell>
          <cell r="E120" t="str">
            <v>L119</v>
          </cell>
          <cell r="F120" t="str">
            <v>TD119</v>
          </cell>
        </row>
        <row r="121">
          <cell r="A121" t="str">
            <v>DP120</v>
          </cell>
          <cell r="B121" t="str">
            <v>M120</v>
          </cell>
          <cell r="C121" t="str">
            <v>SH120</v>
          </cell>
          <cell r="D121" t="str">
            <v>G120</v>
          </cell>
          <cell r="E121" t="str">
            <v>L120</v>
          </cell>
          <cell r="F121" t="str">
            <v>TD120</v>
          </cell>
        </row>
        <row r="122">
          <cell r="A122" t="str">
            <v>DP121</v>
          </cell>
          <cell r="B122" t="str">
            <v>M121</v>
          </cell>
          <cell r="C122" t="str">
            <v>SH121</v>
          </cell>
          <cell r="D122" t="str">
            <v>G121</v>
          </cell>
          <cell r="E122" t="str">
            <v>L121</v>
          </cell>
          <cell r="F122" t="str">
            <v>TD121</v>
          </cell>
        </row>
        <row r="123">
          <cell r="A123" t="str">
            <v>DP122</v>
          </cell>
          <cell r="B123" t="str">
            <v>M122</v>
          </cell>
          <cell r="C123" t="str">
            <v>SH122</v>
          </cell>
          <cell r="D123" t="str">
            <v>G122</v>
          </cell>
          <cell r="E123" t="str">
            <v>L122</v>
          </cell>
          <cell r="F123" t="str">
            <v>TD122</v>
          </cell>
        </row>
        <row r="124">
          <cell r="A124" t="str">
            <v>DP123</v>
          </cell>
          <cell r="B124" t="str">
            <v>M123</v>
          </cell>
          <cell r="C124" t="str">
            <v>SH123</v>
          </cell>
          <cell r="D124" t="str">
            <v>G123</v>
          </cell>
          <cell r="E124" t="str">
            <v>L123</v>
          </cell>
          <cell r="F124" t="str">
            <v>TD123</v>
          </cell>
        </row>
        <row r="125">
          <cell r="A125" t="str">
            <v>DP124</v>
          </cell>
          <cell r="B125" t="str">
            <v>M124</v>
          </cell>
          <cell r="C125" t="str">
            <v>SH124</v>
          </cell>
          <cell r="D125" t="str">
            <v>G124</v>
          </cell>
          <cell r="E125" t="str">
            <v>L124</v>
          </cell>
          <cell r="F125" t="str">
            <v>TD124</v>
          </cell>
        </row>
        <row r="126">
          <cell r="A126" t="str">
            <v>DP125</v>
          </cell>
          <cell r="B126" t="str">
            <v>M125</v>
          </cell>
          <cell r="C126" t="str">
            <v>SH125</v>
          </cell>
          <cell r="D126" t="str">
            <v>G125</v>
          </cell>
          <cell r="E126" t="str">
            <v>L125</v>
          </cell>
          <cell r="F126" t="str">
            <v>TD125</v>
          </cell>
        </row>
        <row r="127">
          <cell r="A127" t="str">
            <v>DP126</v>
          </cell>
          <cell r="B127" t="str">
            <v>M126</v>
          </cell>
          <cell r="C127" t="str">
            <v>SH126</v>
          </cell>
          <cell r="D127" t="str">
            <v>G126</v>
          </cell>
          <cell r="E127" t="str">
            <v>L126</v>
          </cell>
          <cell r="F127" t="str">
            <v>TD126</v>
          </cell>
        </row>
        <row r="128">
          <cell r="A128" t="str">
            <v>DP127</v>
          </cell>
          <cell r="B128" t="str">
            <v>M127</v>
          </cell>
          <cell r="C128" t="str">
            <v>SH127</v>
          </cell>
          <cell r="D128" t="str">
            <v>G127</v>
          </cell>
          <cell r="E128" t="str">
            <v>L127</v>
          </cell>
          <cell r="F128" t="str">
            <v>TD127</v>
          </cell>
        </row>
        <row r="129">
          <cell r="A129" t="str">
            <v>DP128</v>
          </cell>
          <cell r="B129" t="str">
            <v>M128</v>
          </cell>
          <cell r="C129" t="str">
            <v>SH128</v>
          </cell>
          <cell r="D129" t="str">
            <v>G128</v>
          </cell>
          <cell r="E129" t="str">
            <v>L128</v>
          </cell>
          <cell r="F129" t="str">
            <v>TD128</v>
          </cell>
        </row>
        <row r="130">
          <cell r="A130" t="str">
            <v>DP129</v>
          </cell>
          <cell r="B130" t="str">
            <v>M129</v>
          </cell>
          <cell r="C130" t="str">
            <v>SH129</v>
          </cell>
          <cell r="D130" t="str">
            <v>G129</v>
          </cell>
          <cell r="E130" t="str">
            <v>L129</v>
          </cell>
          <cell r="F130" t="str">
            <v>TD129</v>
          </cell>
        </row>
        <row r="131">
          <cell r="A131" t="str">
            <v>DP130</v>
          </cell>
          <cell r="B131" t="str">
            <v>M130</v>
          </cell>
          <cell r="C131" t="str">
            <v>SH130</v>
          </cell>
          <cell r="D131" t="str">
            <v>G130</v>
          </cell>
          <cell r="E131" t="str">
            <v>L130</v>
          </cell>
          <cell r="F131" t="str">
            <v>TD130</v>
          </cell>
        </row>
        <row r="132">
          <cell r="A132" t="str">
            <v>DP131</v>
          </cell>
          <cell r="B132" t="str">
            <v>M131</v>
          </cell>
          <cell r="C132" t="str">
            <v>SH131</v>
          </cell>
          <cell r="D132" t="str">
            <v>G131</v>
          </cell>
          <cell r="E132" t="str">
            <v>L131</v>
          </cell>
          <cell r="F132" t="str">
            <v>TD131</v>
          </cell>
        </row>
        <row r="133">
          <cell r="A133" t="str">
            <v>DP132</v>
          </cell>
          <cell r="B133" t="str">
            <v>M132</v>
          </cell>
          <cell r="C133" t="str">
            <v>SH132</v>
          </cell>
          <cell r="D133" t="str">
            <v>G132</v>
          </cell>
          <cell r="E133" t="str">
            <v>L132</v>
          </cell>
          <cell r="F133" t="str">
            <v>TD132</v>
          </cell>
        </row>
        <row r="134">
          <cell r="A134" t="str">
            <v>DP133</v>
          </cell>
          <cell r="B134" t="str">
            <v>M133</v>
          </cell>
          <cell r="C134" t="str">
            <v>SH133</v>
          </cell>
          <cell r="D134" t="str">
            <v>G133</v>
          </cell>
          <cell r="E134" t="str">
            <v>L133</v>
          </cell>
          <cell r="F134" t="str">
            <v>TD133</v>
          </cell>
        </row>
        <row r="135">
          <cell r="A135" t="str">
            <v>DP134</v>
          </cell>
          <cell r="B135" t="str">
            <v>M134</v>
          </cell>
          <cell r="C135" t="str">
            <v>SH134</v>
          </cell>
          <cell r="D135" t="str">
            <v>G134</v>
          </cell>
          <cell r="E135" t="str">
            <v>L134</v>
          </cell>
          <cell r="F135" t="str">
            <v>TD134</v>
          </cell>
        </row>
        <row r="136">
          <cell r="A136" t="str">
            <v>DP135</v>
          </cell>
          <cell r="B136" t="str">
            <v>M135</v>
          </cell>
          <cell r="C136" t="str">
            <v>SH135</v>
          </cell>
          <cell r="D136" t="str">
            <v>G135</v>
          </cell>
          <cell r="E136" t="str">
            <v>L135</v>
          </cell>
          <cell r="F136" t="str">
            <v>TD135</v>
          </cell>
        </row>
        <row r="137">
          <cell r="A137" t="str">
            <v>DP136</v>
          </cell>
          <cell r="B137" t="str">
            <v>M136</v>
          </cell>
          <cell r="C137" t="str">
            <v>SH136</v>
          </cell>
          <cell r="D137" t="str">
            <v>G136</v>
          </cell>
          <cell r="E137" t="str">
            <v>L136</v>
          </cell>
          <cell r="F137" t="str">
            <v>TD136</v>
          </cell>
        </row>
        <row r="138">
          <cell r="A138" t="str">
            <v>DP137</v>
          </cell>
          <cell r="B138" t="str">
            <v>M137</v>
          </cell>
          <cell r="C138" t="str">
            <v>SH137</v>
          </cell>
          <cell r="D138" t="str">
            <v>G137</v>
          </cell>
          <cell r="E138" t="str">
            <v>L137</v>
          </cell>
          <cell r="F138" t="str">
            <v>TD137</v>
          </cell>
        </row>
        <row r="139">
          <cell r="A139" t="str">
            <v>DP138</v>
          </cell>
          <cell r="B139" t="str">
            <v>M138</v>
          </cell>
          <cell r="C139" t="str">
            <v>SH138</v>
          </cell>
          <cell r="D139" t="str">
            <v>G138</v>
          </cell>
          <cell r="E139" t="str">
            <v>L138</v>
          </cell>
          <cell r="F139" t="str">
            <v>TD138</v>
          </cell>
        </row>
        <row r="140">
          <cell r="A140" t="str">
            <v>DP139</v>
          </cell>
          <cell r="B140" t="str">
            <v>M139</v>
          </cell>
          <cell r="C140" t="str">
            <v>SH139</v>
          </cell>
          <cell r="D140" t="str">
            <v>G139</v>
          </cell>
          <cell r="E140" t="str">
            <v>L139</v>
          </cell>
          <cell r="F140" t="str">
            <v>TD139</v>
          </cell>
        </row>
        <row r="141">
          <cell r="A141" t="str">
            <v>DP140</v>
          </cell>
          <cell r="B141" t="str">
            <v>M140</v>
          </cell>
          <cell r="C141" t="str">
            <v>SH140</v>
          </cell>
          <cell r="D141" t="str">
            <v>G140</v>
          </cell>
          <cell r="E141" t="str">
            <v>L140</v>
          </cell>
          <cell r="F141" t="str">
            <v>TD140</v>
          </cell>
        </row>
        <row r="142">
          <cell r="A142" t="str">
            <v>DP141</v>
          </cell>
          <cell r="B142" t="str">
            <v>M141</v>
          </cell>
          <cell r="C142" t="str">
            <v>SH141</v>
          </cell>
          <cell r="D142" t="str">
            <v>G141</v>
          </cell>
          <cell r="E142" t="str">
            <v>L141</v>
          </cell>
          <cell r="F142" t="str">
            <v>TD141</v>
          </cell>
        </row>
        <row r="143">
          <cell r="A143" t="str">
            <v>DP142</v>
          </cell>
          <cell r="B143" t="str">
            <v>M142</v>
          </cell>
          <cell r="C143" t="str">
            <v>SH142</v>
          </cell>
          <cell r="D143" t="str">
            <v>G142</v>
          </cell>
          <cell r="E143" t="str">
            <v>L142</v>
          </cell>
          <cell r="F143" t="str">
            <v>TD142</v>
          </cell>
        </row>
        <row r="144">
          <cell r="A144" t="str">
            <v>DP143</v>
          </cell>
          <cell r="B144" t="str">
            <v>M143</v>
          </cell>
          <cell r="C144" t="str">
            <v>SH143</v>
          </cell>
          <cell r="D144" t="str">
            <v>G143</v>
          </cell>
          <cell r="E144" t="str">
            <v>L143</v>
          </cell>
          <cell r="F144" t="str">
            <v>TD143</v>
          </cell>
        </row>
        <row r="145">
          <cell r="A145" t="str">
            <v>DP144</v>
          </cell>
          <cell r="B145" t="str">
            <v>M144</v>
          </cell>
          <cell r="C145" t="str">
            <v>SH144</v>
          </cell>
          <cell r="D145" t="str">
            <v>G144</v>
          </cell>
          <cell r="E145" t="str">
            <v>L144</v>
          </cell>
          <cell r="F145" t="str">
            <v>TD144</v>
          </cell>
        </row>
        <row r="146">
          <cell r="A146" t="str">
            <v>DP145</v>
          </cell>
          <cell r="B146" t="str">
            <v>M145</v>
          </cell>
          <cell r="C146" t="str">
            <v>SH145</v>
          </cell>
          <cell r="D146" t="str">
            <v>G145</v>
          </cell>
          <cell r="E146" t="str">
            <v>L145</v>
          </cell>
          <cell r="F146" t="str">
            <v>TD145</v>
          </cell>
        </row>
        <row r="147">
          <cell r="A147" t="str">
            <v>DP146</v>
          </cell>
          <cell r="B147" t="str">
            <v>M146</v>
          </cell>
          <cell r="C147" t="str">
            <v>SH146</v>
          </cell>
          <cell r="D147" t="str">
            <v>G146</v>
          </cell>
          <cell r="E147" t="str">
            <v>L146</v>
          </cell>
          <cell r="F147" t="str">
            <v>TD146</v>
          </cell>
        </row>
        <row r="148">
          <cell r="A148" t="str">
            <v>DP147</v>
          </cell>
          <cell r="B148" t="str">
            <v>M147</v>
          </cell>
          <cell r="C148" t="str">
            <v>SH147</v>
          </cell>
          <cell r="D148" t="str">
            <v>G147</v>
          </cell>
          <cell r="E148" t="str">
            <v>L147</v>
          </cell>
          <cell r="F148" t="str">
            <v>TD147</v>
          </cell>
        </row>
        <row r="149">
          <cell r="A149" t="str">
            <v>DP148</v>
          </cell>
          <cell r="B149" t="str">
            <v>M148</v>
          </cell>
          <cell r="C149" t="str">
            <v>SH148</v>
          </cell>
          <cell r="D149" t="str">
            <v>G148</v>
          </cell>
          <cell r="E149" t="str">
            <v>L148</v>
          </cell>
          <cell r="F149" t="str">
            <v>TD148</v>
          </cell>
        </row>
        <row r="150">
          <cell r="A150" t="str">
            <v>DP149</v>
          </cell>
          <cell r="B150" t="str">
            <v>M149</v>
          </cell>
          <cell r="C150" t="str">
            <v>SH149</v>
          </cell>
          <cell r="D150" t="str">
            <v>G149</v>
          </cell>
          <cell r="E150" t="str">
            <v>L149</v>
          </cell>
          <cell r="F150" t="str">
            <v>TD149</v>
          </cell>
        </row>
        <row r="151">
          <cell r="A151" t="str">
            <v>DP150</v>
          </cell>
          <cell r="B151" t="str">
            <v>M150</v>
          </cell>
          <cell r="C151" t="str">
            <v>SH150</v>
          </cell>
          <cell r="D151" t="str">
            <v>G150</v>
          </cell>
          <cell r="E151" t="str">
            <v>L150</v>
          </cell>
          <cell r="F151" t="str">
            <v>TD150</v>
          </cell>
        </row>
        <row r="152">
          <cell r="A152" t="str">
            <v>DP151</v>
          </cell>
          <cell r="B152" t="str">
            <v>M151</v>
          </cell>
          <cell r="C152" t="str">
            <v>SH151</v>
          </cell>
          <cell r="D152" t="str">
            <v>G151</v>
          </cell>
          <cell r="E152" t="str">
            <v>L151</v>
          </cell>
          <cell r="F152" t="str">
            <v>TD151</v>
          </cell>
        </row>
        <row r="153">
          <cell r="A153" t="str">
            <v>DP152</v>
          </cell>
          <cell r="B153" t="str">
            <v>M152</v>
          </cell>
          <cell r="C153" t="str">
            <v>SH152</v>
          </cell>
          <cell r="D153" t="str">
            <v>G152</v>
          </cell>
          <cell r="E153" t="str">
            <v>L152</v>
          </cell>
          <cell r="F153" t="str">
            <v>TD152</v>
          </cell>
        </row>
        <row r="154">
          <cell r="A154" t="str">
            <v>DP153</v>
          </cell>
          <cell r="B154" t="str">
            <v>M153</v>
          </cell>
          <cell r="C154" t="str">
            <v>SH153</v>
          </cell>
          <cell r="D154" t="str">
            <v>G153</v>
          </cell>
          <cell r="E154" t="str">
            <v>L153</v>
          </cell>
          <cell r="F154" t="str">
            <v>TD153</v>
          </cell>
        </row>
        <row r="155">
          <cell r="A155" t="str">
            <v>DP154</v>
          </cell>
          <cell r="B155" t="str">
            <v>M154</v>
          </cell>
          <cell r="C155" t="str">
            <v>SH154</v>
          </cell>
          <cell r="D155" t="str">
            <v>G154</v>
          </cell>
          <cell r="E155" t="str">
            <v>L154</v>
          </cell>
          <cell r="F155" t="str">
            <v>TD154</v>
          </cell>
        </row>
        <row r="156">
          <cell r="A156" t="str">
            <v>DP155</v>
          </cell>
          <cell r="B156" t="str">
            <v>M155</v>
          </cell>
          <cell r="C156" t="str">
            <v>SH155</v>
          </cell>
          <cell r="D156" t="str">
            <v>G155</v>
          </cell>
          <cell r="E156" t="str">
            <v>L155</v>
          </cell>
          <cell r="F156" t="str">
            <v>TD155</v>
          </cell>
        </row>
        <row r="157">
          <cell r="A157" t="str">
            <v>DP156</v>
          </cell>
          <cell r="B157" t="str">
            <v>M156</v>
          </cell>
          <cell r="C157" t="str">
            <v>SH156</v>
          </cell>
          <cell r="D157" t="str">
            <v>G156</v>
          </cell>
          <cell r="E157" t="str">
            <v>L156</v>
          </cell>
          <cell r="F157" t="str">
            <v>TD156</v>
          </cell>
        </row>
        <row r="158">
          <cell r="A158" t="str">
            <v>DP157</v>
          </cell>
          <cell r="B158" t="str">
            <v>M157</v>
          </cell>
          <cell r="C158" t="str">
            <v>SH157</v>
          </cell>
          <cell r="D158" t="str">
            <v>G157</v>
          </cell>
          <cell r="E158" t="str">
            <v>L157</v>
          </cell>
          <cell r="F158" t="str">
            <v>TD157</v>
          </cell>
        </row>
        <row r="159">
          <cell r="A159" t="str">
            <v>DP158</v>
          </cell>
          <cell r="B159" t="str">
            <v>M158</v>
          </cell>
          <cell r="C159" t="str">
            <v>SH158</v>
          </cell>
          <cell r="D159" t="str">
            <v>G158</v>
          </cell>
          <cell r="E159" t="str">
            <v>L158</v>
          </cell>
          <cell r="F159" t="str">
            <v>TD158</v>
          </cell>
        </row>
        <row r="160">
          <cell r="A160" t="str">
            <v>DP159</v>
          </cell>
          <cell r="B160" t="str">
            <v>M159</v>
          </cell>
          <cell r="C160" t="str">
            <v>SH159</v>
          </cell>
          <cell r="D160" t="str">
            <v>G159</v>
          </cell>
          <cell r="E160" t="str">
            <v>L159</v>
          </cell>
          <cell r="F160" t="str">
            <v>TD159</v>
          </cell>
        </row>
        <row r="161">
          <cell r="A161" t="str">
            <v>DP160</v>
          </cell>
          <cell r="B161" t="str">
            <v>M160</v>
          </cell>
          <cell r="C161" t="str">
            <v>SH160</v>
          </cell>
          <cell r="D161" t="str">
            <v>G160</v>
          </cell>
          <cell r="E161" t="str">
            <v>L160</v>
          </cell>
          <cell r="F161" t="str">
            <v>TD160</v>
          </cell>
        </row>
        <row r="162">
          <cell r="A162" t="str">
            <v>DP161</v>
          </cell>
          <cell r="B162" t="str">
            <v>M161</v>
          </cell>
          <cell r="C162" t="str">
            <v>SH161</v>
          </cell>
          <cell r="D162" t="str">
            <v>G161</v>
          </cell>
          <cell r="E162" t="str">
            <v>L161</v>
          </cell>
          <cell r="F162" t="str">
            <v>TD161</v>
          </cell>
        </row>
        <row r="163">
          <cell r="A163" t="str">
            <v>DP162</v>
          </cell>
          <cell r="B163" t="str">
            <v>M162</v>
          </cell>
          <cell r="C163" t="str">
            <v>SH162</v>
          </cell>
          <cell r="D163" t="str">
            <v>G162</v>
          </cell>
          <cell r="E163" t="str">
            <v>L162</v>
          </cell>
          <cell r="F163" t="str">
            <v>TD162</v>
          </cell>
        </row>
        <row r="164">
          <cell r="A164" t="str">
            <v>DP163</v>
          </cell>
          <cell r="B164" t="str">
            <v>M163</v>
          </cell>
          <cell r="C164" t="str">
            <v>SH163</v>
          </cell>
          <cell r="D164" t="str">
            <v>G163</v>
          </cell>
          <cell r="E164" t="str">
            <v>L163</v>
          </cell>
          <cell r="F164" t="str">
            <v>TD163</v>
          </cell>
        </row>
        <row r="165">
          <cell r="A165" t="str">
            <v>DP164</v>
          </cell>
          <cell r="B165" t="str">
            <v>M164</v>
          </cell>
          <cell r="C165" t="str">
            <v>SH164</v>
          </cell>
          <cell r="D165" t="str">
            <v>G164</v>
          </cell>
          <cell r="E165" t="str">
            <v>L164</v>
          </cell>
          <cell r="F165" t="str">
            <v>TD164</v>
          </cell>
        </row>
        <row r="166">
          <cell r="A166" t="str">
            <v>DP165</v>
          </cell>
          <cell r="B166" t="str">
            <v>M165</v>
          </cell>
          <cell r="C166" t="str">
            <v>SH165</v>
          </cell>
          <cell r="D166" t="str">
            <v>G165</v>
          </cell>
          <cell r="E166" t="str">
            <v>L165</v>
          </cell>
          <cell r="F166" t="str">
            <v>TD165</v>
          </cell>
        </row>
        <row r="167">
          <cell r="A167" t="str">
            <v>DP166</v>
          </cell>
          <cell r="B167" t="str">
            <v>M166</v>
          </cell>
          <cell r="C167" t="str">
            <v>SH166</v>
          </cell>
          <cell r="D167" t="str">
            <v>G166</v>
          </cell>
          <cell r="E167" t="str">
            <v>L166</v>
          </cell>
          <cell r="F167" t="str">
            <v>TD166</v>
          </cell>
        </row>
        <row r="168">
          <cell r="A168" t="str">
            <v>DP167</v>
          </cell>
          <cell r="B168" t="str">
            <v>M167</v>
          </cell>
          <cell r="C168" t="str">
            <v>SH167</v>
          </cell>
          <cell r="D168" t="str">
            <v>G167</v>
          </cell>
          <cell r="E168" t="str">
            <v>L167</v>
          </cell>
          <cell r="F168" t="str">
            <v>TD167</v>
          </cell>
        </row>
        <row r="169">
          <cell r="A169" t="str">
            <v>DP168</v>
          </cell>
          <cell r="B169" t="str">
            <v>M168</v>
          </cell>
          <cell r="C169" t="str">
            <v>SH168</v>
          </cell>
          <cell r="D169" t="str">
            <v>G168</v>
          </cell>
          <cell r="E169" t="str">
            <v>L168</v>
          </cell>
          <cell r="F169" t="str">
            <v>TD168</v>
          </cell>
        </row>
        <row r="170">
          <cell r="A170" t="str">
            <v>DP169</v>
          </cell>
          <cell r="B170" t="str">
            <v>M169</v>
          </cell>
          <cell r="C170" t="str">
            <v>SH169</v>
          </cell>
          <cell r="D170" t="str">
            <v>G169</v>
          </cell>
          <cell r="E170" t="str">
            <v>L169</v>
          </cell>
          <cell r="F170" t="str">
            <v>TD169</v>
          </cell>
        </row>
        <row r="171">
          <cell r="A171" t="str">
            <v>DP170</v>
          </cell>
          <cell r="B171" t="str">
            <v>M170</v>
          </cell>
          <cell r="C171" t="str">
            <v>SH170</v>
          </cell>
          <cell r="D171" t="str">
            <v>G170</v>
          </cell>
          <cell r="E171" t="str">
            <v>L170</v>
          </cell>
          <cell r="F171" t="str">
            <v>TD170</v>
          </cell>
        </row>
        <row r="172">
          <cell r="A172" t="str">
            <v>DP171</v>
          </cell>
          <cell r="B172" t="str">
            <v>M171</v>
          </cell>
          <cell r="C172" t="str">
            <v>SH171</v>
          </cell>
          <cell r="D172" t="str">
            <v>G171</v>
          </cell>
          <cell r="E172" t="str">
            <v>L171</v>
          </cell>
          <cell r="F172" t="str">
            <v>TD171</v>
          </cell>
        </row>
        <row r="173">
          <cell r="A173" t="str">
            <v>DP172</v>
          </cell>
          <cell r="B173" t="str">
            <v>M172</v>
          </cell>
          <cell r="C173" t="str">
            <v>SH172</v>
          </cell>
          <cell r="D173" t="str">
            <v>G172</v>
          </cell>
          <cell r="E173" t="str">
            <v>L172</v>
          </cell>
          <cell r="F173" t="str">
            <v>TD172</v>
          </cell>
        </row>
        <row r="174">
          <cell r="A174" t="str">
            <v>DP173</v>
          </cell>
          <cell r="B174" t="str">
            <v>M173</v>
          </cell>
          <cell r="C174" t="str">
            <v>SH173</v>
          </cell>
          <cell r="D174" t="str">
            <v>G173</v>
          </cell>
          <cell r="E174" t="str">
            <v>L173</v>
          </cell>
          <cell r="F174" t="str">
            <v>TD173</v>
          </cell>
        </row>
        <row r="175">
          <cell r="A175" t="str">
            <v>DP174</v>
          </cell>
          <cell r="B175" t="str">
            <v>M174</v>
          </cell>
          <cell r="C175" t="str">
            <v>SH174</v>
          </cell>
          <cell r="D175" t="str">
            <v>G174</v>
          </cell>
          <cell r="E175" t="str">
            <v>L174</v>
          </cell>
          <cell r="F175" t="str">
            <v>TD174</v>
          </cell>
        </row>
        <row r="176">
          <cell r="A176" t="str">
            <v>DP175</v>
          </cell>
          <cell r="B176" t="str">
            <v>M175</v>
          </cell>
          <cell r="C176" t="str">
            <v>SH175</v>
          </cell>
          <cell r="D176" t="str">
            <v>G175</v>
          </cell>
          <cell r="E176" t="str">
            <v>L175</v>
          </cell>
          <cell r="F176" t="str">
            <v>TD175</v>
          </cell>
        </row>
        <row r="177">
          <cell r="A177" t="str">
            <v>DP176</v>
          </cell>
          <cell r="B177" t="str">
            <v>M176</v>
          </cell>
          <cell r="C177" t="str">
            <v>SH176</v>
          </cell>
          <cell r="D177" t="str">
            <v>G176</v>
          </cell>
          <cell r="E177" t="str">
            <v>L176</v>
          </cell>
          <cell r="F177" t="str">
            <v>TD176</v>
          </cell>
        </row>
        <row r="178">
          <cell r="A178" t="str">
            <v>DP177</v>
          </cell>
          <cell r="B178" t="str">
            <v>M177</v>
          </cell>
          <cell r="C178" t="str">
            <v>SH177</v>
          </cell>
          <cell r="D178" t="str">
            <v>G177</v>
          </cell>
          <cell r="E178" t="str">
            <v>L177</v>
          </cell>
          <cell r="F178" t="str">
            <v>TD177</v>
          </cell>
        </row>
        <row r="179">
          <cell r="A179" t="str">
            <v>DP178</v>
          </cell>
          <cell r="B179" t="str">
            <v>M178</v>
          </cell>
          <cell r="C179" t="str">
            <v>SH178</v>
          </cell>
          <cell r="D179" t="str">
            <v>G178</v>
          </cell>
          <cell r="E179" t="str">
            <v>L178</v>
          </cell>
          <cell r="F179" t="str">
            <v>TD178</v>
          </cell>
        </row>
        <row r="180">
          <cell r="A180" t="str">
            <v>DP179</v>
          </cell>
          <cell r="B180" t="str">
            <v>M179</v>
          </cell>
          <cell r="C180" t="str">
            <v>SH179</v>
          </cell>
          <cell r="D180" t="str">
            <v>G179</v>
          </cell>
          <cell r="E180" t="str">
            <v>L179</v>
          </cell>
          <cell r="F180" t="str">
            <v>TD179</v>
          </cell>
        </row>
        <row r="181">
          <cell r="A181" t="str">
            <v>DP180</v>
          </cell>
          <cell r="B181" t="str">
            <v>M180</v>
          </cell>
          <cell r="C181" t="str">
            <v>SH180</v>
          </cell>
          <cell r="D181" t="str">
            <v>G180</v>
          </cell>
          <cell r="E181" t="str">
            <v>L180</v>
          </cell>
          <cell r="F181" t="str">
            <v>TD180</v>
          </cell>
        </row>
        <row r="182">
          <cell r="A182" t="str">
            <v>DP181</v>
          </cell>
          <cell r="B182" t="str">
            <v>M181</v>
          </cell>
          <cell r="C182" t="str">
            <v>SH181</v>
          </cell>
          <cell r="D182" t="str">
            <v>G181</v>
          </cell>
          <cell r="E182" t="str">
            <v>L181</v>
          </cell>
          <cell r="F182" t="str">
            <v>TD181</v>
          </cell>
        </row>
        <row r="183">
          <cell r="A183" t="str">
            <v>DP182</v>
          </cell>
          <cell r="B183" t="str">
            <v>M182</v>
          </cell>
          <cell r="C183" t="str">
            <v>SH182</v>
          </cell>
          <cell r="D183" t="str">
            <v>G182</v>
          </cell>
          <cell r="E183" t="str">
            <v>L182</v>
          </cell>
          <cell r="F183" t="str">
            <v>TD182</v>
          </cell>
        </row>
        <row r="184">
          <cell r="A184" t="str">
            <v>DP183</v>
          </cell>
          <cell r="B184" t="str">
            <v>M183</v>
          </cell>
          <cell r="C184" t="str">
            <v>SH183</v>
          </cell>
          <cell r="D184" t="str">
            <v>G183</v>
          </cell>
          <cell r="E184" t="str">
            <v>L183</v>
          </cell>
          <cell r="F184" t="str">
            <v>TD183</v>
          </cell>
        </row>
        <row r="185">
          <cell r="A185" t="str">
            <v>DP184</v>
          </cell>
          <cell r="B185" t="str">
            <v>M184</v>
          </cell>
          <cell r="C185" t="str">
            <v>SH184</v>
          </cell>
          <cell r="D185" t="str">
            <v>G184</v>
          </cell>
          <cell r="E185" t="str">
            <v>L184</v>
          </cell>
          <cell r="F185" t="str">
            <v>TD184</v>
          </cell>
        </row>
        <row r="186">
          <cell r="A186" t="str">
            <v>DP185</v>
          </cell>
          <cell r="B186" t="str">
            <v>M185</v>
          </cell>
          <cell r="C186" t="str">
            <v>SH185</v>
          </cell>
          <cell r="D186" t="str">
            <v>G185</v>
          </cell>
          <cell r="E186" t="str">
            <v>L185</v>
          </cell>
          <cell r="F186" t="str">
            <v>TD185</v>
          </cell>
        </row>
        <row r="187">
          <cell r="A187" t="str">
            <v>DP186</v>
          </cell>
          <cell r="B187" t="str">
            <v>M186</v>
          </cell>
          <cell r="C187" t="str">
            <v>SH186</v>
          </cell>
          <cell r="D187" t="str">
            <v>G186</v>
          </cell>
          <cell r="E187" t="str">
            <v>L186</v>
          </cell>
          <cell r="F187" t="str">
            <v>TD186</v>
          </cell>
        </row>
        <row r="188">
          <cell r="A188" t="str">
            <v>DP187</v>
          </cell>
          <cell r="B188" t="str">
            <v>M187</v>
          </cell>
          <cell r="C188" t="str">
            <v>SH187</v>
          </cell>
          <cell r="D188" t="str">
            <v>G187</v>
          </cell>
          <cell r="E188" t="str">
            <v>L187</v>
          </cell>
          <cell r="F188" t="str">
            <v>TD187</v>
          </cell>
        </row>
        <row r="189">
          <cell r="A189" t="str">
            <v>DP188</v>
          </cell>
          <cell r="B189" t="str">
            <v>M188</v>
          </cell>
          <cell r="C189" t="str">
            <v>SH188</v>
          </cell>
          <cell r="D189" t="str">
            <v>G188</v>
          </cell>
          <cell r="E189" t="str">
            <v>L188</v>
          </cell>
          <cell r="F189" t="str">
            <v>TD188</v>
          </cell>
        </row>
        <row r="190">
          <cell r="A190" t="str">
            <v>DP189</v>
          </cell>
          <cell r="B190" t="str">
            <v>M189</v>
          </cell>
          <cell r="C190" t="str">
            <v>SH189</v>
          </cell>
          <cell r="D190" t="str">
            <v>G189</v>
          </cell>
          <cell r="E190" t="str">
            <v>L189</v>
          </cell>
          <cell r="F190" t="str">
            <v>TD189</v>
          </cell>
        </row>
        <row r="191">
          <cell r="A191" t="str">
            <v>DP190</v>
          </cell>
          <cell r="B191" t="str">
            <v>M190</v>
          </cell>
          <cell r="C191" t="str">
            <v>SH190</v>
          </cell>
          <cell r="D191" t="str">
            <v>G190</v>
          </cell>
          <cell r="E191" t="str">
            <v>L190</v>
          </cell>
          <cell r="F191" t="str">
            <v>TD190</v>
          </cell>
        </row>
        <row r="192">
          <cell r="A192" t="str">
            <v>DP191</v>
          </cell>
          <cell r="B192" t="str">
            <v>M191</v>
          </cell>
          <cell r="C192" t="str">
            <v>SH191</v>
          </cell>
          <cell r="D192" t="str">
            <v>G191</v>
          </cell>
          <cell r="E192" t="str">
            <v>L191</v>
          </cell>
          <cell r="F192" t="str">
            <v>TD191</v>
          </cell>
        </row>
        <row r="193">
          <cell r="A193" t="str">
            <v>DP192</v>
          </cell>
          <cell r="B193" t="str">
            <v>M192</v>
          </cell>
          <cell r="C193" t="str">
            <v>SH192</v>
          </cell>
          <cell r="D193" t="str">
            <v>G192</v>
          </cell>
          <cell r="E193" t="str">
            <v>L192</v>
          </cell>
          <cell r="F193" t="str">
            <v>TD192</v>
          </cell>
        </row>
        <row r="194">
          <cell r="A194" t="str">
            <v>DP193</v>
          </cell>
          <cell r="B194" t="str">
            <v>M193</v>
          </cell>
          <cell r="C194" t="str">
            <v>SH193</v>
          </cell>
          <cell r="D194" t="str">
            <v>G193</v>
          </cell>
          <cell r="E194" t="str">
            <v>L193</v>
          </cell>
          <cell r="F194" t="str">
            <v>TD193</v>
          </cell>
        </row>
        <row r="195">
          <cell r="A195" t="str">
            <v>DP194</v>
          </cell>
          <cell r="B195" t="str">
            <v>M194</v>
          </cell>
          <cell r="C195" t="str">
            <v>SH194</v>
          </cell>
          <cell r="D195" t="str">
            <v>G194</v>
          </cell>
          <cell r="E195" t="str">
            <v>L194</v>
          </cell>
          <cell r="F195" t="str">
            <v>TD194</v>
          </cell>
        </row>
        <row r="196">
          <cell r="A196" t="str">
            <v>DP195</v>
          </cell>
          <cell r="B196" t="str">
            <v>M195</v>
          </cell>
          <cell r="C196" t="str">
            <v>SH195</v>
          </cell>
          <cell r="D196" t="str">
            <v>G195</v>
          </cell>
          <cell r="E196" t="str">
            <v>L195</v>
          </cell>
          <cell r="F196" t="str">
            <v>TD195</v>
          </cell>
        </row>
        <row r="197">
          <cell r="A197" t="str">
            <v>DP196</v>
          </cell>
          <cell r="B197" t="str">
            <v>M196</v>
          </cell>
          <cell r="C197" t="str">
            <v>SH196</v>
          </cell>
          <cell r="D197" t="str">
            <v>G196</v>
          </cell>
          <cell r="E197" t="str">
            <v>L196</v>
          </cell>
          <cell r="F197" t="str">
            <v>TD196</v>
          </cell>
        </row>
        <row r="198">
          <cell r="A198" t="str">
            <v>DP197</v>
          </cell>
          <cell r="B198" t="str">
            <v>M197</v>
          </cell>
          <cell r="C198" t="str">
            <v>SH197</v>
          </cell>
          <cell r="D198" t="str">
            <v>G197</v>
          </cell>
          <cell r="E198" t="str">
            <v>L197</v>
          </cell>
          <cell r="F198" t="str">
            <v>TD197</v>
          </cell>
        </row>
        <row r="199">
          <cell r="A199" t="str">
            <v>DP198</v>
          </cell>
          <cell r="B199" t="str">
            <v>M198</v>
          </cell>
          <cell r="C199" t="str">
            <v>SH198</v>
          </cell>
          <cell r="D199" t="str">
            <v>G198</v>
          </cell>
          <cell r="E199" t="str">
            <v>L198</v>
          </cell>
          <cell r="F199" t="str">
            <v>TD198</v>
          </cell>
        </row>
        <row r="200">
          <cell r="A200" t="str">
            <v>DP199</v>
          </cell>
          <cell r="B200" t="str">
            <v>M199</v>
          </cell>
          <cell r="C200" t="str">
            <v>SH199</v>
          </cell>
          <cell r="D200" t="str">
            <v>G199</v>
          </cell>
          <cell r="E200" t="str">
            <v>L199</v>
          </cell>
          <cell r="F200" t="str">
            <v>TD199</v>
          </cell>
        </row>
        <row r="201">
          <cell r="A201" t="str">
            <v>DP200</v>
          </cell>
          <cell r="B201" t="str">
            <v>M200</v>
          </cell>
          <cell r="C201" t="str">
            <v>SH200</v>
          </cell>
          <cell r="D201" t="str">
            <v>G200</v>
          </cell>
          <cell r="E201" t="str">
            <v>L200</v>
          </cell>
          <cell r="F201" t="str">
            <v>TD200</v>
          </cell>
        </row>
        <row r="202">
          <cell r="A202" t="str">
            <v>DP201</v>
          </cell>
        </row>
        <row r="203">
          <cell r="A203" t="str">
            <v>DP202</v>
          </cell>
        </row>
        <row r="204">
          <cell r="A204" t="str">
            <v>DP203</v>
          </cell>
        </row>
        <row r="205">
          <cell r="A205" t="str">
            <v>DP204</v>
          </cell>
        </row>
        <row r="206">
          <cell r="A206" t="str">
            <v>DP205</v>
          </cell>
        </row>
        <row r="207">
          <cell r="A207" t="str">
            <v>DP206</v>
          </cell>
        </row>
        <row r="208">
          <cell r="A208" t="str">
            <v>DP207</v>
          </cell>
        </row>
        <row r="209">
          <cell r="A209" t="str">
            <v>DP208</v>
          </cell>
        </row>
        <row r="210">
          <cell r="A210" t="str">
            <v>DP209</v>
          </cell>
        </row>
        <row r="211">
          <cell r="A211" t="str">
            <v>DP210</v>
          </cell>
        </row>
        <row r="212">
          <cell r="A212" t="str">
            <v>DP211</v>
          </cell>
        </row>
        <row r="213">
          <cell r="A213" t="str">
            <v>DP212</v>
          </cell>
        </row>
        <row r="214">
          <cell r="A214" t="str">
            <v>DP213</v>
          </cell>
        </row>
        <row r="215">
          <cell r="A215" t="str">
            <v>DP214</v>
          </cell>
        </row>
        <row r="216">
          <cell r="A216" t="str">
            <v>DP215</v>
          </cell>
        </row>
        <row r="217">
          <cell r="A217" t="str">
            <v>DP216</v>
          </cell>
        </row>
        <row r="218">
          <cell r="A218" t="str">
            <v>DP217</v>
          </cell>
        </row>
        <row r="219">
          <cell r="A219" t="str">
            <v>DP218</v>
          </cell>
        </row>
        <row r="220">
          <cell r="A220" t="str">
            <v>DP219</v>
          </cell>
        </row>
        <row r="221">
          <cell r="A221" t="str">
            <v>DP220</v>
          </cell>
        </row>
        <row r="222">
          <cell r="A222" t="str">
            <v>DP221</v>
          </cell>
        </row>
        <row r="223">
          <cell r="A223" t="str">
            <v>DP222</v>
          </cell>
        </row>
        <row r="224">
          <cell r="A224" t="str">
            <v>DP223</v>
          </cell>
        </row>
        <row r="225">
          <cell r="A225" t="str">
            <v>DP224</v>
          </cell>
        </row>
        <row r="226">
          <cell r="A226" t="str">
            <v>DP225</v>
          </cell>
        </row>
        <row r="227">
          <cell r="A227" t="str">
            <v>DP226</v>
          </cell>
        </row>
        <row r="228">
          <cell r="A228" t="str">
            <v>DP227</v>
          </cell>
        </row>
        <row r="229">
          <cell r="A229" t="str">
            <v>DP228</v>
          </cell>
        </row>
        <row r="230">
          <cell r="A230" t="str">
            <v>DP229</v>
          </cell>
        </row>
        <row r="231">
          <cell r="A231" t="str">
            <v>DP230</v>
          </cell>
        </row>
        <row r="232">
          <cell r="A232" t="str">
            <v>DP231</v>
          </cell>
        </row>
        <row r="233">
          <cell r="A233" t="str">
            <v>DP232</v>
          </cell>
        </row>
        <row r="234">
          <cell r="A234" t="str">
            <v>DP233</v>
          </cell>
        </row>
        <row r="235">
          <cell r="A235" t="str">
            <v>DP234</v>
          </cell>
        </row>
        <row r="236">
          <cell r="A236" t="str">
            <v>DP235</v>
          </cell>
        </row>
        <row r="237">
          <cell r="A237" t="str">
            <v>DP236</v>
          </cell>
        </row>
        <row r="238">
          <cell r="A238" t="str">
            <v>DP237</v>
          </cell>
        </row>
        <row r="239">
          <cell r="A239" t="str">
            <v>DP238</v>
          </cell>
        </row>
        <row r="240">
          <cell r="A240" t="str">
            <v>DP239</v>
          </cell>
        </row>
        <row r="241">
          <cell r="A241" t="str">
            <v>DP240</v>
          </cell>
        </row>
        <row r="242">
          <cell r="A242" t="str">
            <v>DP241</v>
          </cell>
        </row>
        <row r="243">
          <cell r="A243" t="str">
            <v>DP242</v>
          </cell>
        </row>
        <row r="244">
          <cell r="A244" t="str">
            <v>DP243</v>
          </cell>
        </row>
        <row r="245">
          <cell r="A245" t="str">
            <v>DP244</v>
          </cell>
        </row>
        <row r="246">
          <cell r="A246" t="str">
            <v>DP245</v>
          </cell>
        </row>
        <row r="247">
          <cell r="A247" t="str">
            <v>DP246</v>
          </cell>
        </row>
        <row r="248">
          <cell r="A248" t="str">
            <v>DP247</v>
          </cell>
        </row>
        <row r="249">
          <cell r="A249" t="str">
            <v>DP248</v>
          </cell>
        </row>
        <row r="250">
          <cell r="A250" t="str">
            <v>DP249</v>
          </cell>
        </row>
        <row r="251">
          <cell r="A251" t="str">
            <v>DP250</v>
          </cell>
        </row>
        <row r="252">
          <cell r="A252" t="str">
            <v>DP251</v>
          </cell>
        </row>
        <row r="253">
          <cell r="A253" t="str">
            <v>DP252</v>
          </cell>
        </row>
        <row r="254">
          <cell r="A254" t="str">
            <v>DP253</v>
          </cell>
        </row>
        <row r="255">
          <cell r="A255" t="str">
            <v>DP254</v>
          </cell>
        </row>
        <row r="256">
          <cell r="A256" t="str">
            <v>DP255</v>
          </cell>
        </row>
        <row r="257">
          <cell r="A257" t="str">
            <v>DP256</v>
          </cell>
        </row>
        <row r="258">
          <cell r="A258" t="str">
            <v>DP257</v>
          </cell>
        </row>
        <row r="259">
          <cell r="A259" t="str">
            <v>DP258</v>
          </cell>
        </row>
        <row r="260">
          <cell r="A260" t="str">
            <v>DP259</v>
          </cell>
        </row>
        <row r="261">
          <cell r="A261" t="str">
            <v>DP260</v>
          </cell>
        </row>
        <row r="262">
          <cell r="A262" t="str">
            <v>DP261</v>
          </cell>
        </row>
        <row r="263">
          <cell r="A263" t="str">
            <v>DP262</v>
          </cell>
        </row>
        <row r="264">
          <cell r="A264" t="str">
            <v>DP263</v>
          </cell>
        </row>
        <row r="265">
          <cell r="A265" t="str">
            <v>DP264</v>
          </cell>
        </row>
        <row r="266">
          <cell r="A266" t="str">
            <v>DP265</v>
          </cell>
        </row>
        <row r="267">
          <cell r="A267" t="str">
            <v>DP266</v>
          </cell>
        </row>
        <row r="268">
          <cell r="A268" t="str">
            <v>DP267</v>
          </cell>
        </row>
        <row r="269">
          <cell r="A269" t="str">
            <v>DP268</v>
          </cell>
        </row>
        <row r="270">
          <cell r="A270" t="str">
            <v>DP269</v>
          </cell>
        </row>
        <row r="271">
          <cell r="A271" t="str">
            <v>DP270</v>
          </cell>
        </row>
        <row r="272">
          <cell r="A272" t="str">
            <v>DP271</v>
          </cell>
        </row>
        <row r="273">
          <cell r="A273" t="str">
            <v>DP272</v>
          </cell>
        </row>
        <row r="274">
          <cell r="A274" t="str">
            <v>DP273</v>
          </cell>
        </row>
        <row r="275">
          <cell r="A275" t="str">
            <v>DP274</v>
          </cell>
        </row>
        <row r="276">
          <cell r="A276" t="str">
            <v>DP275</v>
          </cell>
        </row>
        <row r="277">
          <cell r="A277" t="str">
            <v>DP276</v>
          </cell>
        </row>
        <row r="278">
          <cell r="A278" t="str">
            <v>DP277</v>
          </cell>
        </row>
        <row r="279">
          <cell r="A279" t="str">
            <v>DP278</v>
          </cell>
        </row>
        <row r="280">
          <cell r="A280" t="str">
            <v>DP279</v>
          </cell>
        </row>
        <row r="281">
          <cell r="A281" t="str">
            <v>DP280</v>
          </cell>
        </row>
        <row r="282">
          <cell r="A282" t="str">
            <v>DP281</v>
          </cell>
        </row>
        <row r="283">
          <cell r="A283" t="str">
            <v>DP282</v>
          </cell>
        </row>
        <row r="284">
          <cell r="A284" t="str">
            <v>DP283</v>
          </cell>
        </row>
        <row r="285">
          <cell r="A285" t="str">
            <v>DP284</v>
          </cell>
        </row>
        <row r="286">
          <cell r="A286" t="str">
            <v>DP285</v>
          </cell>
        </row>
        <row r="287">
          <cell r="A287" t="str">
            <v>DP286</v>
          </cell>
        </row>
        <row r="288">
          <cell r="A288" t="str">
            <v>DP287</v>
          </cell>
        </row>
        <row r="289">
          <cell r="A289" t="str">
            <v>DP288</v>
          </cell>
        </row>
        <row r="290">
          <cell r="A290" t="str">
            <v>DP289</v>
          </cell>
        </row>
        <row r="291">
          <cell r="A291" t="str">
            <v>DP290</v>
          </cell>
        </row>
        <row r="292">
          <cell r="A292" t="str">
            <v>DP291</v>
          </cell>
        </row>
        <row r="293">
          <cell r="A293" t="str">
            <v>DP292</v>
          </cell>
        </row>
        <row r="294">
          <cell r="A294" t="str">
            <v>DP293</v>
          </cell>
        </row>
        <row r="295">
          <cell r="A295" t="str">
            <v>DP294</v>
          </cell>
        </row>
        <row r="296">
          <cell r="A296" t="str">
            <v>DP295</v>
          </cell>
        </row>
        <row r="297">
          <cell r="A297" t="str">
            <v>DP296</v>
          </cell>
        </row>
        <row r="298">
          <cell r="A298" t="str">
            <v>DP297</v>
          </cell>
        </row>
        <row r="299">
          <cell r="A299" t="str">
            <v>DP298</v>
          </cell>
        </row>
        <row r="300">
          <cell r="A300" t="str">
            <v>DP299</v>
          </cell>
        </row>
        <row r="301">
          <cell r="A301" t="str">
            <v>DP300</v>
          </cell>
        </row>
        <row r="302">
          <cell r="A302" t="str">
            <v>DP301</v>
          </cell>
        </row>
        <row r="303">
          <cell r="A303" t="str">
            <v>DP302</v>
          </cell>
        </row>
        <row r="304">
          <cell r="A304" t="str">
            <v>DP303</v>
          </cell>
        </row>
        <row r="305">
          <cell r="A305" t="str">
            <v>DP304</v>
          </cell>
        </row>
        <row r="306">
          <cell r="A306" t="str">
            <v>DP305</v>
          </cell>
        </row>
        <row r="307">
          <cell r="A307" t="str">
            <v>DP306</v>
          </cell>
        </row>
        <row r="308">
          <cell r="A308" t="str">
            <v>DP307</v>
          </cell>
        </row>
        <row r="309">
          <cell r="A309" t="str">
            <v>DP308</v>
          </cell>
        </row>
        <row r="310">
          <cell r="A310" t="str">
            <v>DP309</v>
          </cell>
        </row>
        <row r="311">
          <cell r="A311" t="str">
            <v>DP310</v>
          </cell>
        </row>
        <row r="312">
          <cell r="A312" t="str">
            <v>DP311</v>
          </cell>
        </row>
        <row r="313">
          <cell r="A313" t="str">
            <v>DP312</v>
          </cell>
        </row>
        <row r="314">
          <cell r="A314" t="str">
            <v>DP313</v>
          </cell>
        </row>
        <row r="315">
          <cell r="A315" t="str">
            <v>DP314</v>
          </cell>
        </row>
        <row r="316">
          <cell r="A316" t="str">
            <v>DP315</v>
          </cell>
        </row>
        <row r="317">
          <cell r="A317" t="str">
            <v>DP316</v>
          </cell>
        </row>
        <row r="318">
          <cell r="A318" t="str">
            <v>DP317</v>
          </cell>
        </row>
        <row r="319">
          <cell r="A319" t="str">
            <v>DP318</v>
          </cell>
        </row>
        <row r="320">
          <cell r="A320" t="str">
            <v>DP319</v>
          </cell>
        </row>
        <row r="321">
          <cell r="A321" t="str">
            <v>DP320</v>
          </cell>
        </row>
        <row r="322">
          <cell r="A322" t="str">
            <v>DP321</v>
          </cell>
        </row>
        <row r="323">
          <cell r="A323" t="str">
            <v>DP322</v>
          </cell>
        </row>
        <row r="324">
          <cell r="A324" t="str">
            <v>DP323</v>
          </cell>
        </row>
        <row r="325">
          <cell r="A325" t="str">
            <v>DP324</v>
          </cell>
        </row>
        <row r="326">
          <cell r="A326" t="str">
            <v>DP325</v>
          </cell>
        </row>
        <row r="327">
          <cell r="A327" t="str">
            <v>DP326</v>
          </cell>
        </row>
        <row r="328">
          <cell r="A328" t="str">
            <v>DP327</v>
          </cell>
        </row>
        <row r="329">
          <cell r="A329" t="str">
            <v>DP328</v>
          </cell>
        </row>
        <row r="330">
          <cell r="A330" t="str">
            <v>DP329</v>
          </cell>
        </row>
        <row r="331">
          <cell r="A331" t="str">
            <v>DP330</v>
          </cell>
        </row>
        <row r="332">
          <cell r="A332" t="str">
            <v>DP331</v>
          </cell>
        </row>
        <row r="333">
          <cell r="A333" t="str">
            <v>DP332</v>
          </cell>
        </row>
        <row r="334">
          <cell r="A334" t="str">
            <v>DP333</v>
          </cell>
        </row>
        <row r="335">
          <cell r="A335" t="str">
            <v>DP334</v>
          </cell>
        </row>
        <row r="336">
          <cell r="A336" t="str">
            <v>DP335</v>
          </cell>
        </row>
        <row r="337">
          <cell r="A337" t="str">
            <v>DP336</v>
          </cell>
        </row>
        <row r="338">
          <cell r="A338" t="str">
            <v>DP337</v>
          </cell>
        </row>
        <row r="339">
          <cell r="A339" t="str">
            <v>DP338</v>
          </cell>
        </row>
        <row r="340">
          <cell r="A340" t="str">
            <v>DP339</v>
          </cell>
        </row>
        <row r="341">
          <cell r="A341" t="str">
            <v>DP340</v>
          </cell>
        </row>
        <row r="342">
          <cell r="A342" t="str">
            <v>DP341</v>
          </cell>
        </row>
        <row r="343">
          <cell r="A343" t="str">
            <v>DP342</v>
          </cell>
        </row>
        <row r="344">
          <cell r="A344" t="str">
            <v>DP343</v>
          </cell>
        </row>
        <row r="345">
          <cell r="A345" t="str">
            <v>DP344</v>
          </cell>
        </row>
        <row r="346">
          <cell r="A346" t="str">
            <v>DP345</v>
          </cell>
        </row>
        <row r="347">
          <cell r="A347" t="str">
            <v>DP346</v>
          </cell>
        </row>
        <row r="348">
          <cell r="A348" t="str">
            <v>DP347</v>
          </cell>
        </row>
        <row r="349">
          <cell r="A349" t="str">
            <v>DP348</v>
          </cell>
        </row>
        <row r="350">
          <cell r="A350" t="str">
            <v>DP349</v>
          </cell>
        </row>
        <row r="351">
          <cell r="A351" t="str">
            <v>DP350</v>
          </cell>
        </row>
        <row r="352">
          <cell r="A352" t="str">
            <v>DP351</v>
          </cell>
        </row>
        <row r="353">
          <cell r="A353" t="str">
            <v>DP352</v>
          </cell>
        </row>
        <row r="354">
          <cell r="A354" t="str">
            <v>DP353</v>
          </cell>
        </row>
        <row r="355">
          <cell r="A355" t="str">
            <v>DP354</v>
          </cell>
        </row>
        <row r="356">
          <cell r="A356" t="str">
            <v>DP355</v>
          </cell>
        </row>
        <row r="357">
          <cell r="A357" t="str">
            <v>DP356</v>
          </cell>
        </row>
        <row r="358">
          <cell r="A358" t="str">
            <v>DP357</v>
          </cell>
        </row>
        <row r="359">
          <cell r="A359" t="str">
            <v>DP358</v>
          </cell>
        </row>
        <row r="360">
          <cell r="A360" t="str">
            <v>DP359</v>
          </cell>
        </row>
        <row r="361">
          <cell r="A361" t="str">
            <v>DP360</v>
          </cell>
        </row>
        <row r="362">
          <cell r="A362" t="str">
            <v>DP361</v>
          </cell>
        </row>
        <row r="363">
          <cell r="A363" t="str">
            <v>DP362</v>
          </cell>
        </row>
        <row r="364">
          <cell r="A364" t="str">
            <v>DP363</v>
          </cell>
        </row>
        <row r="365">
          <cell r="A365" t="str">
            <v>DP364</v>
          </cell>
        </row>
        <row r="366">
          <cell r="A366" t="str">
            <v>DP365</v>
          </cell>
        </row>
        <row r="367">
          <cell r="A367" t="str">
            <v>DP366</v>
          </cell>
        </row>
        <row r="368">
          <cell r="A368" t="str">
            <v>DP367</v>
          </cell>
        </row>
        <row r="369">
          <cell r="A369" t="str">
            <v>DP368</v>
          </cell>
        </row>
        <row r="370">
          <cell r="A370" t="str">
            <v>DP369</v>
          </cell>
        </row>
        <row r="371">
          <cell r="A371" t="str">
            <v>DP370</v>
          </cell>
        </row>
        <row r="372">
          <cell r="A372" t="str">
            <v>DP371</v>
          </cell>
        </row>
        <row r="373">
          <cell r="A373" t="str">
            <v>DP372</v>
          </cell>
        </row>
        <row r="374">
          <cell r="A374" t="str">
            <v>DP373</v>
          </cell>
        </row>
        <row r="375">
          <cell r="A375" t="str">
            <v>DP374</v>
          </cell>
        </row>
        <row r="376">
          <cell r="A376" t="str">
            <v>DP375</v>
          </cell>
        </row>
        <row r="377">
          <cell r="A377" t="str">
            <v>DP376</v>
          </cell>
        </row>
        <row r="378">
          <cell r="A378" t="str">
            <v>DP377</v>
          </cell>
        </row>
        <row r="379">
          <cell r="A379" t="str">
            <v>DP378</v>
          </cell>
        </row>
        <row r="380">
          <cell r="A380" t="str">
            <v>DP379</v>
          </cell>
        </row>
        <row r="381">
          <cell r="A381" t="str">
            <v>DP380</v>
          </cell>
        </row>
        <row r="382">
          <cell r="A382" t="str">
            <v>DP381</v>
          </cell>
        </row>
        <row r="383">
          <cell r="A383" t="str">
            <v>DP382</v>
          </cell>
        </row>
        <row r="384">
          <cell r="A384" t="str">
            <v>DP383</v>
          </cell>
        </row>
        <row r="385">
          <cell r="A385" t="str">
            <v>DP384</v>
          </cell>
        </row>
        <row r="386">
          <cell r="A386" t="str">
            <v>DP385</v>
          </cell>
        </row>
        <row r="387">
          <cell r="A387" t="str">
            <v>DP386</v>
          </cell>
        </row>
        <row r="388">
          <cell r="A388" t="str">
            <v>DP387</v>
          </cell>
        </row>
        <row r="389">
          <cell r="A389" t="str">
            <v>DP388</v>
          </cell>
        </row>
        <row r="390">
          <cell r="A390" t="str">
            <v>DP389</v>
          </cell>
        </row>
        <row r="391">
          <cell r="A391" t="str">
            <v>DP390</v>
          </cell>
        </row>
        <row r="392">
          <cell r="A392" t="str">
            <v>DP391</v>
          </cell>
        </row>
        <row r="393">
          <cell r="A393" t="str">
            <v>DP392</v>
          </cell>
        </row>
        <row r="394">
          <cell r="A394" t="str">
            <v>DP393</v>
          </cell>
        </row>
        <row r="395">
          <cell r="A395" t="str">
            <v>DP394</v>
          </cell>
        </row>
        <row r="396">
          <cell r="A396" t="str">
            <v>DP395</v>
          </cell>
        </row>
        <row r="397">
          <cell r="A397" t="str">
            <v>DP396</v>
          </cell>
        </row>
        <row r="398">
          <cell r="A398" t="str">
            <v>DP397</v>
          </cell>
        </row>
        <row r="399">
          <cell r="A399" t="str">
            <v>DP398</v>
          </cell>
        </row>
        <row r="400">
          <cell r="A400" t="str">
            <v>DP399</v>
          </cell>
        </row>
        <row r="401">
          <cell r="A401" t="str">
            <v>DP400</v>
          </cell>
        </row>
      </sheetData>
      <sheetData sheetId="5"/>
      <sheetData sheetId="6"/>
      <sheetData sheetId="7"/>
      <sheetData sheetId="8"/>
      <sheetData sheetId="9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buttons"/>
      <sheetName val="STTD"/>
      <sheetName val="Current Ratio Template"/>
      <sheetName val="Instruction"/>
      <sheetName val="Start"/>
      <sheetName val="SORT DR checklist"/>
      <sheetName val="NPI_rev"/>
      <sheetName val="tricks of the trade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UDR1 v80 vs. UMC 0.18um"/>
    </sheetNames>
    <sheetDataSet>
      <sheetData sheetId="0"/>
    </sheetDataSet>
  </externalBook>
</externalLink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9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5.bin"/><Relationship Id="rId2" Type="http://schemas.openxmlformats.org/officeDocument/2006/relationships/vmlDrawing" Target="../drawings/vmlDrawing3.vml"/><Relationship Id="rId1" Type="http://schemas.openxmlformats.org/officeDocument/2006/relationships/drawing" Target="../drawings/drawing7.xml"/><Relationship Id="rId4" Type="http://schemas.openxmlformats.org/officeDocument/2006/relationships/image" Target="../media/image13.emf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12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3.bin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4.bin"/><Relationship Id="rId5" Type="http://schemas.openxmlformats.org/officeDocument/2006/relationships/image" Target="../media/image23.emf"/><Relationship Id="rId4" Type="http://schemas.openxmlformats.org/officeDocument/2006/relationships/oleObject" Target="../embeddings/oleObject6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4.bin"/><Relationship Id="rId3" Type="http://schemas.openxmlformats.org/officeDocument/2006/relationships/vmlDrawing" Target="../drawings/vmlDrawing2.vml"/><Relationship Id="rId7" Type="http://schemas.openxmlformats.org/officeDocument/2006/relationships/image" Target="../media/image3.emf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7.bin"/><Relationship Id="rId6" Type="http://schemas.openxmlformats.org/officeDocument/2006/relationships/oleObject" Target="../embeddings/oleObject3.bin"/><Relationship Id="rId5" Type="http://schemas.openxmlformats.org/officeDocument/2006/relationships/image" Target="../media/image2.emf"/><Relationship Id="rId4" Type="http://schemas.openxmlformats.org/officeDocument/2006/relationships/oleObject" Target="../embeddings/oleObject2.bin"/><Relationship Id="rId9" Type="http://schemas.openxmlformats.org/officeDocument/2006/relationships/image" Target="../media/image4.emf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5B5D1A-7326-458C-9C59-31DAC15FDA98}">
  <dimension ref="A1:I1155"/>
  <sheetViews>
    <sheetView tabSelected="1" workbookViewId="0">
      <selection activeCell="L24" sqref="L24"/>
    </sheetView>
  </sheetViews>
  <sheetFormatPr defaultRowHeight="15"/>
  <sheetData>
    <row r="1" spans="1:9">
      <c r="A1" t="s">
        <v>1955</v>
      </c>
      <c r="B1" t="str">
        <f>_xlfn.XLOOKUP(A1,Routing_instructions!$A$2:$A$1156,Routing_instructions!$B$2:$B$1156)</f>
        <v>XTBTTXN</v>
      </c>
      <c r="C1" t="s">
        <v>2157</v>
      </c>
      <c r="D1">
        <v>16.459199999999999</v>
      </c>
      <c r="E1">
        <v>0</v>
      </c>
    </row>
    <row r="2" spans="1:9">
      <c r="A2" t="s">
        <v>1089</v>
      </c>
      <c r="B2" t="str">
        <f>_xlfn.XLOOKUP(A2,Routing_instructions!$A$2:$A$1156,Routing_instructions!$B$2:$B$1156)</f>
        <v>VSS</v>
      </c>
      <c r="D2">
        <v>16.459199999999999</v>
      </c>
      <c r="E2">
        <v>128.37852000000001</v>
      </c>
    </row>
    <row r="3" spans="1:9">
      <c r="A3" t="s">
        <v>783</v>
      </c>
      <c r="B3" t="str">
        <f>_xlfn.XLOOKUP(A3,Routing_instructions!$A$2:$A$1156,Routing_instructions!$B$2:$B$1156)</f>
        <v>VCCPCIANA</v>
      </c>
      <c r="D3">
        <v>6.5843999999999596</v>
      </c>
      <c r="E3">
        <v>65.836080000000294</v>
      </c>
      <c r="F3">
        <v>605049</v>
      </c>
      <c r="G3">
        <v>806116</v>
      </c>
      <c r="H3">
        <v>702081</v>
      </c>
      <c r="I3">
        <v>503037</v>
      </c>
    </row>
    <row r="4" spans="1:9">
      <c r="A4" t="s">
        <v>779</v>
      </c>
      <c r="B4" t="str">
        <f>_xlfn.XLOOKUP(A4,Routing_instructions!$A$2:$A$1156,Routing_instructions!$B$2:$B$1156)</f>
        <v>VCCPCIANA</v>
      </c>
      <c r="D4">
        <v>9.8747999999999596</v>
      </c>
      <c r="E4">
        <v>65.836080000000294</v>
      </c>
      <c r="F4">
        <v>605050</v>
      </c>
      <c r="G4">
        <v>806114</v>
      </c>
      <c r="H4">
        <v>702082</v>
      </c>
      <c r="I4">
        <v>503038</v>
      </c>
    </row>
    <row r="5" spans="1:9">
      <c r="A5" t="s">
        <v>939</v>
      </c>
      <c r="B5" t="str">
        <f>_xlfn.XLOOKUP(A5,Routing_instructions!$A$2:$A$1156,Routing_instructions!$B$2:$B$1156)</f>
        <v>VSS</v>
      </c>
      <c r="D5">
        <v>13.165199999999899</v>
      </c>
      <c r="E5">
        <v>65.836080000000294</v>
      </c>
      <c r="F5">
        <v>602084</v>
      </c>
      <c r="G5">
        <v>802071</v>
      </c>
      <c r="H5">
        <v>707099</v>
      </c>
      <c r="I5">
        <v>505065</v>
      </c>
    </row>
    <row r="6" spans="1:9">
      <c r="A6" t="s">
        <v>1437</v>
      </c>
      <c r="B6" t="str">
        <f>_xlfn.XLOOKUP(A6,Routing_instructions!$A$2:$A$1156,Routing_instructions!$B$2:$B$1156)</f>
        <v>VSS</v>
      </c>
      <c r="D6">
        <v>16.459199999999999</v>
      </c>
      <c r="E6">
        <v>65.836080000000294</v>
      </c>
    </row>
    <row r="7" spans="1:9">
      <c r="A7" t="s">
        <v>791</v>
      </c>
      <c r="B7" t="str">
        <f>_xlfn.XLOOKUP(A7,Routing_instructions!$A$2:$A$1156,Routing_instructions!$B$2:$B$1156)</f>
        <v>VCCPCICK</v>
      </c>
      <c r="D7">
        <v>19.749599999999901</v>
      </c>
      <c r="E7">
        <v>65.836080000000294</v>
      </c>
      <c r="F7">
        <v>601017</v>
      </c>
      <c r="G7">
        <v>801027</v>
      </c>
      <c r="H7">
        <v>704092</v>
      </c>
      <c r="I7">
        <v>504113</v>
      </c>
    </row>
    <row r="8" spans="1:9">
      <c r="A8" t="s">
        <v>766</v>
      </c>
      <c r="B8" t="str">
        <f>_xlfn.XLOOKUP(A8,Routing_instructions!$A$2:$A$1156,Routing_instructions!$B$2:$B$1156)</f>
        <v>VSS</v>
      </c>
      <c r="D8">
        <v>23.043599999999898</v>
      </c>
      <c r="E8">
        <v>65.836080000000294</v>
      </c>
      <c r="F8">
        <v>601018</v>
      </c>
      <c r="G8">
        <v>801015</v>
      </c>
      <c r="H8">
        <v>704124</v>
      </c>
      <c r="I8">
        <v>504115</v>
      </c>
    </row>
    <row r="9" spans="1:9">
      <c r="A9" t="s">
        <v>818</v>
      </c>
      <c r="B9" t="str">
        <f>_xlfn.XLOOKUP(A9,Routing_instructions!$A$2:$A$1156,Routing_instructions!$B$2:$B$1156)</f>
        <v>VSS</v>
      </c>
      <c r="D9">
        <v>105.33564</v>
      </c>
      <c r="E9">
        <v>65.836080000000294</v>
      </c>
      <c r="F9">
        <v>603089</v>
      </c>
      <c r="G9">
        <v>808077</v>
      </c>
      <c r="H9">
        <v>707092</v>
      </c>
      <c r="I9">
        <v>506001</v>
      </c>
    </row>
    <row r="10" spans="1:9">
      <c r="A10" t="s">
        <v>974</v>
      </c>
      <c r="B10" t="str">
        <f>_xlfn.XLOOKUP(A10,Routing_instructions!$A$2:$A$1156,Routing_instructions!$B$2:$B$1156)</f>
        <v>XDDR_5BDQSN</v>
      </c>
      <c r="D10">
        <v>108.62748000000001</v>
      </c>
      <c r="E10">
        <v>65.836080000000294</v>
      </c>
      <c r="F10">
        <v>607015</v>
      </c>
      <c r="G10">
        <v>805042</v>
      </c>
      <c r="H10">
        <v>708044</v>
      </c>
      <c r="I10">
        <v>504128</v>
      </c>
    </row>
    <row r="11" spans="1:9">
      <c r="A11" t="s">
        <v>968</v>
      </c>
      <c r="B11" t="str">
        <f>_xlfn.XLOOKUP(A11,Routing_instructions!$A$2:$A$1156,Routing_instructions!$B$2:$B$1156)</f>
        <v>XDDR_5BDQ[1]</v>
      </c>
      <c r="D11">
        <v>111.919319999999</v>
      </c>
      <c r="E11">
        <v>65.836080000000294</v>
      </c>
    </row>
    <row r="12" spans="1:9">
      <c r="A12" t="s">
        <v>966</v>
      </c>
      <c r="B12" t="str">
        <f>_xlfn.XLOOKUP(A12,Routing_instructions!$A$2:$A$1156,Routing_instructions!$B$2:$B$1156)</f>
        <v>XDDR_5BDQ[0]</v>
      </c>
      <c r="D12">
        <v>115.211159999999</v>
      </c>
      <c r="E12">
        <v>65.836080000000294</v>
      </c>
      <c r="F12">
        <v>609093</v>
      </c>
      <c r="G12">
        <v>808084</v>
      </c>
      <c r="H12">
        <v>709019</v>
      </c>
      <c r="I12">
        <v>507097</v>
      </c>
    </row>
    <row r="13" spans="1:9">
      <c r="A13" t="s">
        <v>841</v>
      </c>
      <c r="B13" t="str">
        <f>_xlfn.XLOOKUP(A13,Routing_instructions!$A$2:$A$1156,Routing_instructions!$B$2:$B$1156)</f>
        <v>VSS</v>
      </c>
      <c r="D13">
        <v>118.503</v>
      </c>
      <c r="E13">
        <v>65.836080000000294</v>
      </c>
      <c r="F13">
        <v>608051</v>
      </c>
      <c r="G13">
        <v>808071</v>
      </c>
      <c r="H13">
        <v>708080</v>
      </c>
      <c r="I13">
        <v>507095</v>
      </c>
    </row>
    <row r="14" spans="1:9">
      <c r="A14" t="s">
        <v>1436</v>
      </c>
      <c r="B14" t="str">
        <f>_xlfn.XLOOKUP(A14,Routing_instructions!$A$2:$A$1156,Routing_instructions!$B$2:$B$1156)</f>
        <v>VSS</v>
      </c>
      <c r="D14">
        <v>121.79483999999999</v>
      </c>
      <c r="E14">
        <v>65.836080000000294</v>
      </c>
    </row>
    <row r="15" spans="1:9">
      <c r="A15" t="s">
        <v>765</v>
      </c>
      <c r="B15" t="str">
        <f>_xlfn.XLOOKUP(A15,Routing_instructions!$A$2:$A$1156,Routing_instructions!$B$2:$B$1156)</f>
        <v>VSS</v>
      </c>
      <c r="D15">
        <v>6.5843999999999596</v>
      </c>
      <c r="E15">
        <v>69.127920000000302</v>
      </c>
      <c r="F15">
        <v>602051</v>
      </c>
      <c r="G15">
        <v>803102</v>
      </c>
      <c r="H15">
        <v>702047</v>
      </c>
      <c r="I15">
        <v>503033</v>
      </c>
    </row>
    <row r="16" spans="1:9">
      <c r="A16" t="s">
        <v>1642</v>
      </c>
      <c r="B16" t="str">
        <f>_xlfn.XLOOKUP(A16,Routing_instructions!$A$2:$A$1156,Routing_instructions!$B$2:$B$1156)</f>
        <v>XFSLYAR</v>
      </c>
      <c r="D16">
        <v>9.8747999999999596</v>
      </c>
      <c r="E16">
        <v>69.127920000000302</v>
      </c>
      <c r="F16">
        <v>602052</v>
      </c>
      <c r="G16">
        <v>803100</v>
      </c>
      <c r="H16">
        <v>702048</v>
      </c>
      <c r="I16">
        <v>503034</v>
      </c>
    </row>
    <row r="17" spans="1:9">
      <c r="A17" t="s">
        <v>1220</v>
      </c>
      <c r="B17" t="str">
        <f>_xlfn.XLOOKUP(A17,Routing_instructions!$A$2:$A$1156,Routing_instructions!$B$2:$B$1156)</f>
        <v>XPCIRXP[3]</v>
      </c>
      <c r="D17">
        <v>13.165199999999899</v>
      </c>
      <c r="E17">
        <v>69.127920000000302</v>
      </c>
    </row>
    <row r="18" spans="1:9">
      <c r="A18" t="s">
        <v>1139</v>
      </c>
      <c r="B18" t="str">
        <f>_xlfn.XLOOKUP(A18,Routing_instructions!$A$2:$A$1156,Routing_instructions!$B$2:$B$1156)</f>
        <v>XPCIRXN[3]</v>
      </c>
      <c r="D18">
        <v>16.459199999999999</v>
      </c>
      <c r="E18">
        <v>69.127920000000302</v>
      </c>
    </row>
    <row r="19" spans="1:9">
      <c r="A19" t="s">
        <v>767</v>
      </c>
      <c r="B19" t="str">
        <f>_xlfn.XLOOKUP(A19,Routing_instructions!$A$2:$A$1156,Routing_instructions!$B$2:$B$1156)</f>
        <v>VSS</v>
      </c>
      <c r="D19">
        <v>19.749599999999901</v>
      </c>
      <c r="E19">
        <v>69.127920000000302</v>
      </c>
      <c r="F19">
        <v>601025</v>
      </c>
      <c r="G19">
        <v>801040</v>
      </c>
      <c r="H19">
        <v>705052</v>
      </c>
      <c r="I19">
        <v>504111</v>
      </c>
    </row>
    <row r="20" spans="1:9">
      <c r="A20" t="s">
        <v>792</v>
      </c>
      <c r="B20" t="str">
        <f>_xlfn.XLOOKUP(A20,Routing_instructions!$A$2:$A$1156,Routing_instructions!$B$2:$B$1156)</f>
        <v>VCCPCI_HV</v>
      </c>
      <c r="D20">
        <v>23.043599999999898</v>
      </c>
      <c r="E20">
        <v>69.127920000000302</v>
      </c>
      <c r="F20">
        <v>603104</v>
      </c>
      <c r="G20">
        <v>804037</v>
      </c>
      <c r="H20">
        <v>704126</v>
      </c>
      <c r="I20">
        <v>504094</v>
      </c>
    </row>
    <row r="21" spans="1:9">
      <c r="A21" t="s">
        <v>1435</v>
      </c>
      <c r="B21" t="str">
        <f>_xlfn.XLOOKUP(A21,Routing_instructions!$A$2:$A$1156,Routing_instructions!$B$2:$B$1156)</f>
        <v>VSS</v>
      </c>
      <c r="D21">
        <v>105.33564</v>
      </c>
      <c r="E21">
        <v>69.127920000000302</v>
      </c>
    </row>
    <row r="22" spans="1:9">
      <c r="A22" t="s">
        <v>976</v>
      </c>
      <c r="B22" t="str">
        <f>_xlfn.XLOOKUP(A22,Routing_instructions!$A$2:$A$1156,Routing_instructions!$B$2:$B$1156)</f>
        <v>XDDR_5BDQSP</v>
      </c>
      <c r="D22">
        <v>108.62748000000001</v>
      </c>
      <c r="E22">
        <v>69.127920000000302</v>
      </c>
    </row>
    <row r="23" spans="1:9">
      <c r="A23" t="s">
        <v>969</v>
      </c>
      <c r="B23" t="str">
        <f>_xlfn.XLOOKUP(A23,Routing_instructions!$A$2:$A$1156,Routing_instructions!$B$2:$B$1156)</f>
        <v>XDDR_5BDQ[2]</v>
      </c>
      <c r="D23">
        <v>111.919319999999</v>
      </c>
      <c r="E23">
        <v>69.127920000000302</v>
      </c>
    </row>
    <row r="24" spans="1:9">
      <c r="A24" t="s">
        <v>855</v>
      </c>
      <c r="B24" t="str">
        <f>_xlfn.XLOOKUP(A24,Routing_instructions!$A$2:$A$1156,Routing_instructions!$B$2:$B$1156)</f>
        <v>VSS</v>
      </c>
      <c r="D24">
        <v>115.211159999999</v>
      </c>
      <c r="E24">
        <v>69.127920000000302</v>
      </c>
      <c r="F24">
        <v>608049</v>
      </c>
      <c r="G24">
        <v>808076</v>
      </c>
      <c r="H24">
        <v>708053</v>
      </c>
      <c r="I24">
        <v>507099</v>
      </c>
    </row>
    <row r="25" spans="1:9">
      <c r="A25" t="s">
        <v>854</v>
      </c>
      <c r="B25" t="str">
        <f>_xlfn.XLOOKUP(A25,Routing_instructions!$A$2:$A$1156,Routing_instructions!$B$2:$B$1156)</f>
        <v>VSS</v>
      </c>
      <c r="D25">
        <v>118.503</v>
      </c>
      <c r="E25">
        <v>69.127920000000302</v>
      </c>
      <c r="F25">
        <v>609091</v>
      </c>
      <c r="G25">
        <v>808080</v>
      </c>
      <c r="H25">
        <v>709020</v>
      </c>
      <c r="I25">
        <v>507123</v>
      </c>
    </row>
    <row r="26" spans="1:9">
      <c r="A26" t="s">
        <v>961</v>
      </c>
      <c r="B26" t="str">
        <f>_xlfn.XLOOKUP(A26,Routing_instructions!$A$2:$A$1156,Routing_instructions!$B$2:$B$1156)</f>
        <v>XDDR_5ADQSN</v>
      </c>
      <c r="D26">
        <v>121.79483999999999</v>
      </c>
      <c r="E26">
        <v>69.127920000000302</v>
      </c>
    </row>
    <row r="27" spans="1:9">
      <c r="A27" t="s">
        <v>956</v>
      </c>
      <c r="B27" t="str">
        <f>_xlfn.XLOOKUP(A27,Routing_instructions!$A$2:$A$1156,Routing_instructions!$B$2:$B$1156)</f>
        <v>XDDR_5ADQ[1]</v>
      </c>
      <c r="D27">
        <v>125.08668</v>
      </c>
      <c r="E27">
        <v>69.127920000000302</v>
      </c>
    </row>
    <row r="28" spans="1:9">
      <c r="A28" t="s">
        <v>955</v>
      </c>
      <c r="B28" t="str">
        <f>_xlfn.XLOOKUP(A28,Routing_instructions!$A$2:$A$1156,Routing_instructions!$B$2:$B$1156)</f>
        <v>XDDR_5ADQ[0]</v>
      </c>
      <c r="D28">
        <v>128.37852000000001</v>
      </c>
      <c r="E28">
        <v>69.127920000000302</v>
      </c>
    </row>
    <row r="29" spans="1:9">
      <c r="A29" t="s">
        <v>763</v>
      </c>
      <c r="B29" t="str">
        <f>_xlfn.XLOOKUP(A29,Routing_instructions!$A$2:$A$1156,Routing_instructions!$B$2:$B$1156)</f>
        <v>VSS</v>
      </c>
      <c r="D29">
        <v>0</v>
      </c>
      <c r="E29">
        <v>72.419760000000295</v>
      </c>
      <c r="F29">
        <v>602073</v>
      </c>
      <c r="G29">
        <v>801039</v>
      </c>
      <c r="H29">
        <v>705051</v>
      </c>
      <c r="I29">
        <v>504124</v>
      </c>
    </row>
    <row r="30" spans="1:9">
      <c r="A30" t="s">
        <v>777</v>
      </c>
      <c r="B30" t="str">
        <f>_xlfn.XLOOKUP(A30,Routing_instructions!$A$2:$A$1156,Routing_instructions!$B$2:$B$1156)</f>
        <v>VCCFLV</v>
      </c>
      <c r="D30">
        <v>3.29039999999998</v>
      </c>
      <c r="E30">
        <v>72.419760000000295</v>
      </c>
      <c r="F30">
        <v>601036</v>
      </c>
      <c r="G30">
        <v>801001</v>
      </c>
      <c r="H30">
        <v>705081</v>
      </c>
      <c r="I30">
        <v>504112</v>
      </c>
    </row>
    <row r="31" spans="1:9">
      <c r="A31" t="s">
        <v>1783</v>
      </c>
      <c r="B31" t="str">
        <f>_xlfn.XLOOKUP(A31,Routing_instructions!$A$2:$A$1156,Routing_instructions!$B$2:$B$1156)</f>
        <v>XADCDIFFP[0]</v>
      </c>
      <c r="D31">
        <v>6.5843999999999596</v>
      </c>
      <c r="E31">
        <v>72.419760000000295</v>
      </c>
      <c r="F31">
        <v>604006</v>
      </c>
      <c r="G31">
        <v>804024</v>
      </c>
      <c r="H31">
        <v>703038</v>
      </c>
      <c r="I31">
        <v>503040</v>
      </c>
    </row>
    <row r="32" spans="1:9">
      <c r="A32" t="s">
        <v>1738</v>
      </c>
      <c r="B32" t="str">
        <f>_xlfn.XLOOKUP(A32,Routing_instructions!$A$2:$A$1156,Routing_instructions!$B$2:$B$1156)</f>
        <v>XFSVMON</v>
      </c>
      <c r="D32">
        <v>9.8747999999999596</v>
      </c>
      <c r="E32">
        <v>72.419760000000295</v>
      </c>
      <c r="F32">
        <v>604005</v>
      </c>
      <c r="G32">
        <v>804026</v>
      </c>
      <c r="H32">
        <v>703037</v>
      </c>
      <c r="I32">
        <v>503039</v>
      </c>
    </row>
    <row r="33" spans="1:9">
      <c r="A33" t="s">
        <v>1425</v>
      </c>
      <c r="B33" t="str">
        <f>_xlfn.XLOOKUP(A33,Routing_instructions!$A$2:$A$1156,Routing_instructions!$B$2:$B$1156)</f>
        <v>VSS</v>
      </c>
      <c r="D33">
        <v>13.165199999999899</v>
      </c>
      <c r="E33">
        <v>72.419760000000295</v>
      </c>
    </row>
    <row r="34" spans="1:9">
      <c r="A34" t="s">
        <v>794</v>
      </c>
      <c r="B34" t="str">
        <f>_xlfn.XLOOKUP(A34,Routing_instructions!$A$2:$A$1156,Routing_instructions!$B$2:$B$1156)</f>
        <v>VCCFHV</v>
      </c>
      <c r="D34">
        <v>16.459199999999999</v>
      </c>
      <c r="E34">
        <v>72.419760000000295</v>
      </c>
      <c r="F34">
        <v>603101</v>
      </c>
      <c r="G34">
        <v>803088</v>
      </c>
      <c r="H34">
        <v>705079</v>
      </c>
      <c r="I34">
        <v>505082</v>
      </c>
    </row>
    <row r="35" spans="1:9">
      <c r="A35" t="s">
        <v>1790</v>
      </c>
      <c r="B35" t="str">
        <f>_xlfn.XLOOKUP(A35,Routing_instructions!$A$2:$A$1156,Routing_instructions!$B$2:$B$1156)</f>
        <v>XADCDIG[0]</v>
      </c>
      <c r="D35">
        <v>19.749599999999901</v>
      </c>
      <c r="E35">
        <v>72.419760000000295</v>
      </c>
      <c r="F35">
        <v>603099</v>
      </c>
      <c r="G35">
        <v>803092</v>
      </c>
      <c r="H35">
        <v>705061</v>
      </c>
      <c r="I35">
        <v>506002</v>
      </c>
    </row>
    <row r="36" spans="1:9">
      <c r="A36" t="s">
        <v>1811</v>
      </c>
      <c r="B36" t="str">
        <f>_xlfn.XLOOKUP(A36,Routing_instructions!$A$2:$A$1156,Routing_instructions!$B$2:$B$1156)</f>
        <v>XADCDIG[4]</v>
      </c>
      <c r="D36">
        <v>23.043599999999898</v>
      </c>
      <c r="E36">
        <v>72.419760000000295</v>
      </c>
      <c r="F36">
        <v>603096</v>
      </c>
      <c r="G36">
        <v>804040</v>
      </c>
      <c r="H36">
        <v>704116</v>
      </c>
      <c r="I36">
        <v>505043</v>
      </c>
    </row>
    <row r="37" spans="1:9">
      <c r="A37" t="s">
        <v>1045</v>
      </c>
      <c r="B37" t="str">
        <f>_xlfn.XLOOKUP(A37,Routing_instructions!$A$2:$A$1156,Routing_instructions!$B$2:$B$1156)</f>
        <v>VSS</v>
      </c>
      <c r="D37">
        <v>105.33564</v>
      </c>
      <c r="E37">
        <v>72.419760000000295</v>
      </c>
      <c r="F37">
        <v>604038</v>
      </c>
      <c r="G37">
        <v>805070</v>
      </c>
      <c r="H37">
        <v>707088</v>
      </c>
      <c r="I37">
        <v>506008</v>
      </c>
    </row>
    <row r="38" spans="1:9">
      <c r="A38" t="s">
        <v>973</v>
      </c>
      <c r="B38" t="str">
        <f>_xlfn.XLOOKUP(A38,Routing_instructions!$A$2:$A$1156,Routing_instructions!$B$2:$B$1156)</f>
        <v>XDDR_5BDQ[5]</v>
      </c>
      <c r="D38">
        <v>108.62748000000001</v>
      </c>
      <c r="E38">
        <v>72.419760000000295</v>
      </c>
      <c r="F38">
        <v>607014</v>
      </c>
      <c r="G38">
        <v>807031</v>
      </c>
      <c r="H38">
        <v>707098</v>
      </c>
      <c r="I38">
        <v>503001</v>
      </c>
    </row>
    <row r="39" spans="1:9">
      <c r="A39" t="s">
        <v>970</v>
      </c>
      <c r="B39" t="str">
        <f>_xlfn.XLOOKUP(A39,Routing_instructions!$A$2:$A$1156,Routing_instructions!$B$2:$B$1156)</f>
        <v>XDDR_5BDQ[3]</v>
      </c>
      <c r="D39">
        <v>111.919319999999</v>
      </c>
      <c r="E39">
        <v>72.419760000000295</v>
      </c>
      <c r="F39">
        <v>608065</v>
      </c>
      <c r="G39">
        <v>808073</v>
      </c>
      <c r="H39">
        <v>707097</v>
      </c>
      <c r="I39">
        <v>503003</v>
      </c>
    </row>
    <row r="40" spans="1:9">
      <c r="A40" t="s">
        <v>971</v>
      </c>
      <c r="B40" t="str">
        <f>_xlfn.XLOOKUP(A40,Routing_instructions!$A$2:$A$1156,Routing_instructions!$B$2:$B$1156)</f>
        <v>XDDR_5BDQ[4]</v>
      </c>
      <c r="D40">
        <v>115.211159999999</v>
      </c>
      <c r="E40">
        <v>72.419760000000295</v>
      </c>
    </row>
    <row r="41" spans="1:9">
      <c r="A41" t="s">
        <v>1426</v>
      </c>
      <c r="B41" t="str">
        <f>_xlfn.XLOOKUP(A41,Routing_instructions!$A$2:$A$1156,Routing_instructions!$B$2:$B$1156)</f>
        <v>VSS</v>
      </c>
      <c r="D41">
        <v>118.503</v>
      </c>
      <c r="E41">
        <v>72.419760000000295</v>
      </c>
    </row>
    <row r="42" spans="1:9">
      <c r="A42" t="s">
        <v>963</v>
      </c>
      <c r="B42" t="str">
        <f>_xlfn.XLOOKUP(A42,Routing_instructions!$A$2:$A$1156,Routing_instructions!$B$2:$B$1156)</f>
        <v>XDDR_5ADQSP</v>
      </c>
      <c r="D42">
        <v>121.79483999999999</v>
      </c>
      <c r="E42">
        <v>72.419760000000295</v>
      </c>
      <c r="F42">
        <v>603127</v>
      </c>
      <c r="G42">
        <v>809124</v>
      </c>
      <c r="H42">
        <v>707093</v>
      </c>
      <c r="I42">
        <v>508044</v>
      </c>
    </row>
    <row r="43" spans="1:9">
      <c r="A43" t="s">
        <v>957</v>
      </c>
      <c r="B43" t="str">
        <f>_xlfn.XLOOKUP(A43,Routing_instructions!$A$2:$A$1156,Routing_instructions!$B$2:$B$1156)</f>
        <v>XDDR_5ADQ[2]</v>
      </c>
      <c r="D43">
        <v>125.08668</v>
      </c>
      <c r="E43">
        <v>72.419760000000295</v>
      </c>
      <c r="F43">
        <v>608078</v>
      </c>
      <c r="G43">
        <v>803091</v>
      </c>
      <c r="H43">
        <v>708043</v>
      </c>
      <c r="I43">
        <v>505084</v>
      </c>
    </row>
    <row r="44" spans="1:9">
      <c r="A44" t="s">
        <v>1424</v>
      </c>
      <c r="B44" t="str">
        <f>_xlfn.XLOOKUP(A44,Routing_instructions!$A$2:$A$1156,Routing_instructions!$B$2:$B$1156)</f>
        <v>VSS</v>
      </c>
      <c r="D44">
        <v>128.37852000000001</v>
      </c>
      <c r="E44">
        <v>72.419760000000295</v>
      </c>
    </row>
    <row r="45" spans="1:9">
      <c r="A45" t="s">
        <v>1734</v>
      </c>
      <c r="B45" t="str">
        <f>_xlfn.XLOOKUP(A45,Routing_instructions!$A$2:$A$1156,Routing_instructions!$B$2:$B$1156)</f>
        <v>XEDM1_0</v>
      </c>
      <c r="D45">
        <v>0</v>
      </c>
      <c r="E45">
        <v>75.711600000000303</v>
      </c>
      <c r="F45">
        <v>601012</v>
      </c>
      <c r="G45">
        <v>801002</v>
      </c>
      <c r="H45">
        <v>703040</v>
      </c>
      <c r="I45">
        <v>503036</v>
      </c>
    </row>
    <row r="46" spans="1:9">
      <c r="A46" t="s">
        <v>782</v>
      </c>
      <c r="B46" t="str">
        <f>_xlfn.XLOOKUP(A46,Routing_instructions!$A$2:$A$1156,Routing_instructions!$B$2:$B$1156)</f>
        <v>VCCFLV</v>
      </c>
      <c r="D46">
        <v>3.29039999999998</v>
      </c>
      <c r="E46">
        <v>75.711600000000303</v>
      </c>
      <c r="F46">
        <v>601011</v>
      </c>
      <c r="G46">
        <v>801004</v>
      </c>
      <c r="H46">
        <v>703039</v>
      </c>
      <c r="I46">
        <v>503035</v>
      </c>
    </row>
    <row r="47" spans="1:9">
      <c r="A47" t="s">
        <v>1779</v>
      </c>
      <c r="B47" t="str">
        <f>_xlfn.XLOOKUP(A47,Routing_instructions!$A$2:$A$1156,Routing_instructions!$B$2:$B$1156)</f>
        <v>XADCDIFFN[0]</v>
      </c>
      <c r="D47">
        <v>6.5843999999999596</v>
      </c>
      <c r="E47">
        <v>75.711600000000303</v>
      </c>
    </row>
    <row r="48" spans="1:9">
      <c r="A48" t="s">
        <v>1788</v>
      </c>
      <c r="B48" t="str">
        <f>_xlfn.XLOOKUP(A48,Routing_instructions!$A$2:$A$1156,Routing_instructions!$B$2:$B$1156)</f>
        <v>XADCDIFFP[2]</v>
      </c>
      <c r="D48">
        <v>9.8747999999999596</v>
      </c>
      <c r="E48">
        <v>75.711600000000303</v>
      </c>
    </row>
    <row r="49" spans="1:9">
      <c r="A49" t="s">
        <v>1736</v>
      </c>
      <c r="B49" t="str">
        <f>_xlfn.XLOOKUP(A49,Routing_instructions!$A$2:$A$1156,Routing_instructions!$B$2:$B$1156)</f>
        <v>XEDM2_0</v>
      </c>
      <c r="D49">
        <v>13.165199999999899</v>
      </c>
      <c r="E49">
        <v>75.711600000000303</v>
      </c>
      <c r="F49">
        <v>601024</v>
      </c>
      <c r="G49">
        <v>801014</v>
      </c>
      <c r="H49">
        <v>706021</v>
      </c>
      <c r="I49">
        <v>506035</v>
      </c>
    </row>
    <row r="50" spans="1:9">
      <c r="A50" t="s">
        <v>1160</v>
      </c>
      <c r="B50" t="str">
        <f>_xlfn.XLOOKUP(A50,Routing_instructions!$A$2:$A$1156,Routing_instructions!$B$2:$B$1156)</f>
        <v>VCCFHV</v>
      </c>
      <c r="D50">
        <v>16.459199999999999</v>
      </c>
      <c r="E50">
        <v>75.711600000000303</v>
      </c>
    </row>
    <row r="51" spans="1:9">
      <c r="A51" t="s">
        <v>1819</v>
      </c>
      <c r="B51" t="str">
        <f>_xlfn.XLOOKUP(A51,Routing_instructions!$A$2:$A$1156,Routing_instructions!$B$2:$B$1156)</f>
        <v>XADCDIG[9]</v>
      </c>
      <c r="D51">
        <v>19.749599999999901</v>
      </c>
      <c r="E51">
        <v>75.711600000000303</v>
      </c>
      <c r="F51">
        <v>603091</v>
      </c>
      <c r="G51">
        <v>803101</v>
      </c>
      <c r="H51">
        <v>705080</v>
      </c>
      <c r="I51">
        <v>506007</v>
      </c>
    </row>
    <row r="52" spans="1:9">
      <c r="A52" t="s">
        <v>1815</v>
      </c>
      <c r="B52" t="str">
        <f>_xlfn.XLOOKUP(A52,Routing_instructions!$A$2:$A$1156,Routing_instructions!$B$2:$B$1156)</f>
        <v>XADCDIG[5]</v>
      </c>
      <c r="D52">
        <v>23.043599999999898</v>
      </c>
      <c r="E52">
        <v>75.711600000000303</v>
      </c>
      <c r="F52">
        <v>602058</v>
      </c>
      <c r="G52">
        <v>803085</v>
      </c>
      <c r="H52">
        <v>706007</v>
      </c>
      <c r="I52">
        <v>507087</v>
      </c>
    </row>
    <row r="53" spans="1:9">
      <c r="A53" t="s">
        <v>1423</v>
      </c>
      <c r="B53" t="str">
        <f>_xlfn.XLOOKUP(A53,Routing_instructions!$A$2:$A$1156,Routing_instructions!$B$2:$B$1156)</f>
        <v>VSS</v>
      </c>
      <c r="D53">
        <v>105.33564</v>
      </c>
      <c r="E53">
        <v>75.711600000000303</v>
      </c>
    </row>
    <row r="54" spans="1:9">
      <c r="A54" t="s">
        <v>1422</v>
      </c>
      <c r="B54" t="str">
        <f>_xlfn.XLOOKUP(A54,Routing_instructions!$A$2:$A$1156,Routing_instructions!$B$2:$B$1156)</f>
        <v>VSS</v>
      </c>
      <c r="D54">
        <v>108.62748000000001</v>
      </c>
      <c r="E54">
        <v>75.711600000000303</v>
      </c>
    </row>
    <row r="55" spans="1:9">
      <c r="A55" t="s">
        <v>1421</v>
      </c>
      <c r="B55" t="str">
        <f>_xlfn.XLOOKUP(A55,Routing_instructions!$A$2:$A$1156,Routing_instructions!$B$2:$B$1156)</f>
        <v>VSS</v>
      </c>
      <c r="D55">
        <v>111.919319999999</v>
      </c>
      <c r="E55">
        <v>75.711600000000303</v>
      </c>
    </row>
    <row r="56" spans="1:9">
      <c r="A56" t="s">
        <v>1440</v>
      </c>
      <c r="B56" t="str">
        <f>_xlfn.XLOOKUP(A56,Routing_instructions!$A$2:$A$1156,Routing_instructions!$B$2:$B$1156)</f>
        <v>VSS</v>
      </c>
      <c r="D56">
        <v>115.211159999999</v>
      </c>
      <c r="E56">
        <v>75.711600000000303</v>
      </c>
    </row>
    <row r="57" spans="1:9">
      <c r="A57" t="s">
        <v>1439</v>
      </c>
      <c r="B57" t="str">
        <f>_xlfn.XLOOKUP(A57,Routing_instructions!$A$2:$A$1156,Routing_instructions!$B$2:$B$1156)</f>
        <v>VSS</v>
      </c>
      <c r="D57">
        <v>118.503</v>
      </c>
      <c r="E57">
        <v>75.711600000000303</v>
      </c>
    </row>
    <row r="58" spans="1:9">
      <c r="A58" t="s">
        <v>958</v>
      </c>
      <c r="B58" t="str">
        <f>_xlfn.XLOOKUP(A58,Routing_instructions!$A$2:$A$1156,Routing_instructions!$B$2:$B$1156)</f>
        <v>XDDR_5ADQ[3]</v>
      </c>
      <c r="D58">
        <v>121.79483999999999</v>
      </c>
      <c r="E58">
        <v>75.711600000000303</v>
      </c>
    </row>
    <row r="59" spans="1:9">
      <c r="A59" t="s">
        <v>960</v>
      </c>
      <c r="B59" t="str">
        <f>_xlfn.XLOOKUP(A59,Routing_instructions!$A$2:$A$1156,Routing_instructions!$B$2:$B$1156)</f>
        <v>XDDR_5ADQ[5]</v>
      </c>
      <c r="D59">
        <v>125.08668</v>
      </c>
      <c r="E59">
        <v>75.711600000000303</v>
      </c>
      <c r="F59">
        <v>608056</v>
      </c>
      <c r="G59">
        <v>808082</v>
      </c>
      <c r="H59">
        <v>708056</v>
      </c>
      <c r="I59">
        <v>504090</v>
      </c>
    </row>
    <row r="60" spans="1:9">
      <c r="A60" t="s">
        <v>959</v>
      </c>
      <c r="B60" t="str">
        <f>_xlfn.XLOOKUP(A60,Routing_instructions!$A$2:$A$1156,Routing_instructions!$B$2:$B$1156)</f>
        <v>XDDR_5ADQ[4]</v>
      </c>
      <c r="D60">
        <v>128.37852000000001</v>
      </c>
      <c r="E60">
        <v>75.711600000000303</v>
      </c>
    </row>
    <row r="61" spans="1:9">
      <c r="A61" t="s">
        <v>1787</v>
      </c>
      <c r="B61" t="str">
        <f>_xlfn.XLOOKUP(A61,Routing_instructions!$A$2:$A$1156,Routing_instructions!$B$2:$B$1156)</f>
        <v>XADCDIFFP[1]</v>
      </c>
      <c r="D61">
        <v>0</v>
      </c>
      <c r="E61">
        <v>79.003439999999998</v>
      </c>
    </row>
    <row r="62" spans="1:9">
      <c r="A62" t="s">
        <v>1780</v>
      </c>
      <c r="B62" t="str">
        <f>_xlfn.XLOOKUP(A62,Routing_instructions!$A$2:$A$1156,Routing_instructions!$B$2:$B$1156)</f>
        <v>XADCDIFFN[1]</v>
      </c>
      <c r="D62">
        <v>3.29039999999998</v>
      </c>
      <c r="E62">
        <v>79.003439999999998</v>
      </c>
    </row>
    <row r="63" spans="1:9">
      <c r="A63" t="s">
        <v>1789</v>
      </c>
      <c r="B63" t="str">
        <f>_xlfn.XLOOKUP(A63,Routing_instructions!$A$2:$A$1156,Routing_instructions!$B$2:$B$1156)</f>
        <v>XADCDIFFP[3]</v>
      </c>
      <c r="D63">
        <v>6.5843999999999596</v>
      </c>
      <c r="E63">
        <v>79.003439999999998</v>
      </c>
      <c r="F63">
        <v>601026</v>
      </c>
      <c r="G63">
        <v>801037</v>
      </c>
      <c r="H63">
        <v>707100</v>
      </c>
      <c r="I63">
        <v>507096</v>
      </c>
    </row>
    <row r="64" spans="1:9">
      <c r="A64" t="s">
        <v>1781</v>
      </c>
      <c r="B64" t="str">
        <f>_xlfn.XLOOKUP(A64,Routing_instructions!$A$2:$A$1156,Routing_instructions!$B$2:$B$1156)</f>
        <v>XADCDIFFN[2]</v>
      </c>
      <c r="D64">
        <v>9.8747999999999596</v>
      </c>
      <c r="E64">
        <v>79.003439999999998</v>
      </c>
    </row>
    <row r="65" spans="1:9">
      <c r="A65" t="s">
        <v>1808</v>
      </c>
      <c r="B65" t="str">
        <f>_xlfn.XLOOKUP(A65,Routing_instructions!$A$2:$A$1156,Routing_instructions!$B$2:$B$1156)</f>
        <v>XADCDIG[11]</v>
      </c>
      <c r="D65">
        <v>13.165199999999899</v>
      </c>
      <c r="E65">
        <v>79.003439999999998</v>
      </c>
    </row>
    <row r="66" spans="1:9">
      <c r="A66" t="s">
        <v>1816</v>
      </c>
      <c r="B66" t="str">
        <f>_xlfn.XLOOKUP(A66,Routing_instructions!$A$2:$A$1156,Routing_instructions!$B$2:$B$1156)</f>
        <v>XADCDIG[6]</v>
      </c>
      <c r="D66">
        <v>16.459199999999999</v>
      </c>
      <c r="E66">
        <v>79.003439999999998</v>
      </c>
    </row>
    <row r="67" spans="1:9">
      <c r="A67" t="s">
        <v>1793</v>
      </c>
      <c r="B67" t="str">
        <f>_xlfn.XLOOKUP(A67,Routing_instructions!$A$2:$A$1156,Routing_instructions!$B$2:$B$1156)</f>
        <v>XADCDIG[1]</v>
      </c>
      <c r="D67">
        <v>19.749599999999901</v>
      </c>
      <c r="E67">
        <v>79.003439999999998</v>
      </c>
      <c r="F67">
        <v>601037</v>
      </c>
      <c r="G67">
        <v>801003</v>
      </c>
      <c r="H67">
        <v>705049</v>
      </c>
      <c r="I67">
        <v>504114</v>
      </c>
    </row>
    <row r="68" spans="1:9">
      <c r="A68" t="s">
        <v>1794</v>
      </c>
      <c r="B68" t="str">
        <f>_xlfn.XLOOKUP(A68,Routing_instructions!$A$2:$A$1156,Routing_instructions!$B$2:$B$1156)</f>
        <v>XADCDIG[10]</v>
      </c>
      <c r="D68">
        <v>23.043599999999898</v>
      </c>
      <c r="E68">
        <v>79.003439999999998</v>
      </c>
      <c r="F68">
        <v>603087</v>
      </c>
      <c r="G68">
        <v>803090</v>
      </c>
      <c r="H68">
        <v>706008</v>
      </c>
      <c r="I68">
        <v>506037</v>
      </c>
    </row>
    <row r="69" spans="1:9">
      <c r="A69" t="s">
        <v>1036</v>
      </c>
      <c r="B69" t="str">
        <f>_xlfn.XLOOKUP(A69,Routing_instructions!$A$2:$A$1156,Routing_instructions!$B$2:$B$1156)</f>
        <v>XDDR_HVIO[1]</v>
      </c>
      <c r="D69">
        <v>105.33564</v>
      </c>
      <c r="E69">
        <v>79.003439999999998</v>
      </c>
      <c r="F69">
        <v>601019</v>
      </c>
      <c r="G69">
        <v>801038</v>
      </c>
      <c r="H69">
        <v>705067</v>
      </c>
      <c r="I69">
        <v>509002</v>
      </c>
    </row>
    <row r="70" spans="1:9">
      <c r="A70" t="s">
        <v>1042</v>
      </c>
      <c r="B70" t="str">
        <f>_xlfn.XLOOKUP(A70,Routing_instructions!$A$2:$A$1156,Routing_instructions!$B$2:$B$1156)</f>
        <v>XDDR_HVIO[7]</v>
      </c>
      <c r="D70">
        <v>108.62748000000001</v>
      </c>
      <c r="E70">
        <v>79.003439999999998</v>
      </c>
      <c r="F70">
        <v>602082</v>
      </c>
      <c r="G70">
        <v>801019</v>
      </c>
      <c r="H70">
        <v>709025</v>
      </c>
      <c r="I70">
        <v>508078</v>
      </c>
    </row>
    <row r="71" spans="1:9">
      <c r="A71" t="s">
        <v>1038</v>
      </c>
      <c r="B71" t="str">
        <f>_xlfn.XLOOKUP(A71,Routing_instructions!$A$2:$A$1156,Routing_instructions!$B$2:$B$1156)</f>
        <v>XDDR_HVIO[3]</v>
      </c>
      <c r="D71">
        <v>111.919319999999</v>
      </c>
      <c r="E71">
        <v>79.003439999999998</v>
      </c>
      <c r="F71">
        <v>605052</v>
      </c>
      <c r="G71">
        <v>806107</v>
      </c>
      <c r="H71">
        <v>709002</v>
      </c>
      <c r="I71">
        <v>506036</v>
      </c>
    </row>
    <row r="72" spans="1:9">
      <c r="A72" t="s">
        <v>1037</v>
      </c>
      <c r="B72" t="str">
        <f>_xlfn.XLOOKUP(A72,Routing_instructions!$A$2:$A$1156,Routing_instructions!$B$2:$B$1156)</f>
        <v>XDDR_HVIO[2]</v>
      </c>
      <c r="D72">
        <v>115.211159999999</v>
      </c>
      <c r="E72">
        <v>79.003439999999998</v>
      </c>
    </row>
    <row r="73" spans="1:9">
      <c r="A73" t="s">
        <v>937</v>
      </c>
      <c r="B73" t="str">
        <f>_xlfn.XLOOKUP(A73,Routing_instructions!$A$2:$A$1156,Routing_instructions!$B$2:$B$1156)</f>
        <v>VSS</v>
      </c>
      <c r="D73">
        <v>118.503</v>
      </c>
      <c r="E73">
        <v>79.003439999999998</v>
      </c>
      <c r="F73">
        <v>604008</v>
      </c>
      <c r="G73">
        <v>805063</v>
      </c>
      <c r="H73">
        <v>707127</v>
      </c>
      <c r="I73">
        <v>508042</v>
      </c>
    </row>
    <row r="74" spans="1:9">
      <c r="A74" t="s">
        <v>1418</v>
      </c>
      <c r="B74" t="str">
        <f>_xlfn.XLOOKUP(A74,Routing_instructions!$A$2:$A$1156,Routing_instructions!$B$2:$B$1156)</f>
        <v>VSS</v>
      </c>
      <c r="D74">
        <v>121.79483999999999</v>
      </c>
      <c r="E74">
        <v>79.003439999999998</v>
      </c>
    </row>
    <row r="75" spans="1:9">
      <c r="A75" t="s">
        <v>1417</v>
      </c>
      <c r="B75" t="str">
        <f>_xlfn.XLOOKUP(A75,Routing_instructions!$A$2:$A$1156,Routing_instructions!$B$2:$B$1156)</f>
        <v>VSS</v>
      </c>
      <c r="D75">
        <v>125.08668</v>
      </c>
      <c r="E75">
        <v>79.003439999999998</v>
      </c>
    </row>
    <row r="76" spans="1:9">
      <c r="A76" t="s">
        <v>1899</v>
      </c>
      <c r="B76" t="str">
        <f>_xlfn.XLOOKUP(A76,Routing_instructions!$A$2:$A$1156,Routing_instructions!$B$2:$B$1156)</f>
        <v>XSTKVEMTOPL_FH</v>
      </c>
      <c r="D76">
        <v>128.37852000000001</v>
      </c>
      <c r="E76">
        <v>79.003439999999998</v>
      </c>
      <c r="F76">
        <v>608081</v>
      </c>
      <c r="G76">
        <v>807011</v>
      </c>
      <c r="H76">
        <v>708054</v>
      </c>
      <c r="I76">
        <v>507121</v>
      </c>
    </row>
    <row r="77" spans="1:9">
      <c r="A77" t="s">
        <v>1729</v>
      </c>
      <c r="B77" t="str">
        <f>_xlfn.XLOOKUP(A77,Routing_instructions!$A$2:$A$1156,Routing_instructions!$B$2:$B$1156)</f>
        <v>XADCANA[2]</v>
      </c>
      <c r="D77">
        <v>0</v>
      </c>
      <c r="E77">
        <v>82.295280000000304</v>
      </c>
    </row>
    <row r="78" spans="1:9">
      <c r="A78" t="s">
        <v>1727</v>
      </c>
      <c r="B78" t="str">
        <f>_xlfn.XLOOKUP(A78,Routing_instructions!$A$2:$A$1156,Routing_instructions!$B$2:$B$1156)</f>
        <v>XADCANA[0]</v>
      </c>
      <c r="D78">
        <v>3.29039999999998</v>
      </c>
      <c r="E78">
        <v>82.295280000000304</v>
      </c>
    </row>
    <row r="79" spans="1:9">
      <c r="A79" t="s">
        <v>1782</v>
      </c>
      <c r="B79" t="str">
        <f>_xlfn.XLOOKUP(A79,Routing_instructions!$A$2:$A$1156,Routing_instructions!$B$2:$B$1156)</f>
        <v>XADCDIFFN[3]</v>
      </c>
      <c r="D79">
        <v>6.5843999999999596</v>
      </c>
      <c r="E79">
        <v>82.295280000000304</v>
      </c>
    </row>
    <row r="80" spans="1:9">
      <c r="A80" t="s">
        <v>1809</v>
      </c>
      <c r="B80" t="str">
        <f>_xlfn.XLOOKUP(A80,Routing_instructions!$A$2:$A$1156,Routing_instructions!$B$2:$B$1156)</f>
        <v>XADCDIG[2]</v>
      </c>
      <c r="D80">
        <v>9.8747999999999596</v>
      </c>
      <c r="E80">
        <v>82.295280000000304</v>
      </c>
    </row>
    <row r="81" spans="1:9">
      <c r="A81" t="s">
        <v>1817</v>
      </c>
      <c r="B81" t="str">
        <f>_xlfn.XLOOKUP(A81,Routing_instructions!$A$2:$A$1156,Routing_instructions!$B$2:$B$1156)</f>
        <v>XADCDIG[7]</v>
      </c>
      <c r="D81">
        <v>13.165199999999899</v>
      </c>
      <c r="E81">
        <v>82.295280000000304</v>
      </c>
      <c r="F81">
        <v>601023</v>
      </c>
      <c r="G81">
        <v>801018</v>
      </c>
      <c r="H81">
        <v>708070</v>
      </c>
      <c r="I81">
        <v>505069</v>
      </c>
    </row>
    <row r="82" spans="1:9">
      <c r="A82" t="s">
        <v>1818</v>
      </c>
      <c r="B82" t="str">
        <f>_xlfn.XLOOKUP(A82,Routing_instructions!$A$2:$A$1156,Routing_instructions!$B$2:$B$1156)</f>
        <v>XADCDIG[8]</v>
      </c>
      <c r="D82">
        <v>16.459199999999999</v>
      </c>
      <c r="E82">
        <v>82.295280000000304</v>
      </c>
    </row>
    <row r="83" spans="1:9">
      <c r="A83" t="s">
        <v>1810</v>
      </c>
      <c r="B83" t="str">
        <f>_xlfn.XLOOKUP(A83,Routing_instructions!$A$2:$A$1156,Routing_instructions!$B$2:$B$1156)</f>
        <v>XADCDIG[3]</v>
      </c>
      <c r="D83">
        <v>19.749599999999901</v>
      </c>
      <c r="E83">
        <v>82.295280000000304</v>
      </c>
    </row>
    <row r="84" spans="1:9">
      <c r="A84" t="s">
        <v>1778</v>
      </c>
      <c r="B84" t="str">
        <f>_xlfn.XLOOKUP(A84,Routing_instructions!$A$2:$A$1156,Routing_instructions!$B$2:$B$1156)</f>
        <v>XADCANA[3]</v>
      </c>
      <c r="D84">
        <v>23.043599999999898</v>
      </c>
      <c r="E84">
        <v>82.295280000000304</v>
      </c>
    </row>
    <row r="85" spans="1:9">
      <c r="A85" t="s">
        <v>1046</v>
      </c>
      <c r="B85" t="str">
        <f>_xlfn.XLOOKUP(A85,Routing_instructions!$A$2:$A$1156,Routing_instructions!$B$2:$B$1156)</f>
        <v>XDDR_HVION</v>
      </c>
      <c r="D85">
        <v>105.33564</v>
      </c>
      <c r="E85">
        <v>82.295280000000304</v>
      </c>
    </row>
    <row r="86" spans="1:9">
      <c r="A86" t="s">
        <v>1043</v>
      </c>
      <c r="B86" t="str">
        <f>_xlfn.XLOOKUP(A86,Routing_instructions!$A$2:$A$1156,Routing_instructions!$B$2:$B$1156)</f>
        <v>XDDR_HVIO[8]</v>
      </c>
      <c r="D86">
        <v>108.62748000000001</v>
      </c>
      <c r="E86">
        <v>82.295280000000304</v>
      </c>
    </row>
    <row r="87" spans="1:9">
      <c r="A87" t="s">
        <v>1035</v>
      </c>
      <c r="B87" t="str">
        <f>_xlfn.XLOOKUP(A87,Routing_instructions!$A$2:$A$1156,Routing_instructions!$B$2:$B$1156)</f>
        <v>XDDR_HVIO[0]</v>
      </c>
      <c r="D87">
        <v>111.919319999999</v>
      </c>
      <c r="E87">
        <v>82.295280000000304</v>
      </c>
    </row>
    <row r="88" spans="1:9">
      <c r="A88" t="s">
        <v>1041</v>
      </c>
      <c r="B88" t="str">
        <f>_xlfn.XLOOKUP(A88,Routing_instructions!$A$2:$A$1156,Routing_instructions!$B$2:$B$1156)</f>
        <v>XDDR_HVIO[6]</v>
      </c>
      <c r="D88">
        <v>115.211159999999</v>
      </c>
      <c r="E88">
        <v>82.295280000000304</v>
      </c>
    </row>
    <row r="89" spans="1:9">
      <c r="A89" t="s">
        <v>1032</v>
      </c>
      <c r="B89" t="str">
        <f>_xlfn.XLOOKUP(A89,Routing_instructions!$A$2:$A$1156,Routing_instructions!$B$2:$B$1156)</f>
        <v>VSS</v>
      </c>
      <c r="D89">
        <v>118.503</v>
      </c>
      <c r="E89">
        <v>82.295280000000304</v>
      </c>
      <c r="F89">
        <v>602042</v>
      </c>
      <c r="G89">
        <v>804003</v>
      </c>
      <c r="H89">
        <v>709026</v>
      </c>
      <c r="I89">
        <v>508080</v>
      </c>
    </row>
    <row r="90" spans="1:9">
      <c r="A90" t="s">
        <v>1745</v>
      </c>
      <c r="B90" t="str">
        <f>_xlfn.XLOOKUP(A90,Routing_instructions!$A$2:$A$1156,Routing_instructions!$B$2:$B$1156)</f>
        <v>XLOWKILDVC[2]</v>
      </c>
      <c r="D90">
        <v>121.79483999999999</v>
      </c>
      <c r="E90">
        <v>82.295280000000304</v>
      </c>
      <c r="F90">
        <v>608059</v>
      </c>
      <c r="G90">
        <v>802044</v>
      </c>
      <c r="H90">
        <v>708047</v>
      </c>
      <c r="I90">
        <v>508068</v>
      </c>
    </row>
    <row r="91" spans="1:9">
      <c r="A91" t="s">
        <v>1746</v>
      </c>
      <c r="B91" t="str">
        <f>_xlfn.XLOOKUP(A91,Routing_instructions!$A$2:$A$1156,Routing_instructions!$B$2:$B$1156)</f>
        <v>XLOWKILDVC[3]</v>
      </c>
      <c r="D91">
        <v>125.08668</v>
      </c>
      <c r="E91">
        <v>82.295280000000304</v>
      </c>
    </row>
    <row r="92" spans="1:9">
      <c r="A92" t="s">
        <v>1739</v>
      </c>
      <c r="B92" t="str">
        <f>_xlfn.XLOOKUP(A92,Routing_instructions!$A$2:$A$1156,Routing_instructions!$B$2:$B$1156)</f>
        <v>XLOWKILDVC[0]</v>
      </c>
      <c r="D92">
        <v>128.37852000000001</v>
      </c>
      <c r="E92">
        <v>82.295280000000304</v>
      </c>
      <c r="F92">
        <v>602063</v>
      </c>
      <c r="G92">
        <v>802066</v>
      </c>
      <c r="H92">
        <v>709018</v>
      </c>
      <c r="I92">
        <v>508075</v>
      </c>
    </row>
    <row r="93" spans="1:9">
      <c r="A93" t="s">
        <v>1728</v>
      </c>
      <c r="B93" t="str">
        <f>_xlfn.XLOOKUP(A93,Routing_instructions!$A$2:$A$1156,Routing_instructions!$B$2:$B$1156)</f>
        <v>XADCANA[1]</v>
      </c>
      <c r="D93">
        <v>0</v>
      </c>
      <c r="E93">
        <v>85.587120000000297</v>
      </c>
    </row>
    <row r="94" spans="1:9">
      <c r="A94" t="s">
        <v>984</v>
      </c>
      <c r="B94" t="str">
        <f>_xlfn.XLOOKUP(A94,Routing_instructions!$A$2:$A$1156,Routing_instructions!$B$2:$B$1156)</f>
        <v>VCCIDV_EHV_SENSE</v>
      </c>
      <c r="D94">
        <v>3.29039999999998</v>
      </c>
      <c r="E94">
        <v>85.587120000000297</v>
      </c>
    </row>
    <row r="95" spans="1:9">
      <c r="A95" t="s">
        <v>1014</v>
      </c>
      <c r="B95" t="str">
        <f>_xlfn.XLOOKUP(A95,Routing_instructions!$A$2:$A$1156,Routing_instructions!$B$2:$B$1156)</f>
        <v>VSS</v>
      </c>
      <c r="D95">
        <v>6.5843999999999596</v>
      </c>
      <c r="E95">
        <v>85.587120000000297</v>
      </c>
    </row>
    <row r="96" spans="1:9">
      <c r="A96" t="s">
        <v>1082</v>
      </c>
      <c r="B96" t="str">
        <f>_xlfn.XLOOKUP(A96,Routing_instructions!$A$2:$A$1156,Routing_instructions!$B$2:$B$1156)</f>
        <v>VCCADCA</v>
      </c>
      <c r="D96">
        <v>9.8747999999999596</v>
      </c>
      <c r="E96">
        <v>85.587120000000297</v>
      </c>
    </row>
    <row r="97" spans="1:9">
      <c r="A97" t="s">
        <v>1867</v>
      </c>
      <c r="B97" t="str">
        <f>_xlfn.XLOOKUP(A97,Routing_instructions!$A$2:$A$1156,Routing_instructions!$B$2:$B$1156)</f>
        <v>XPSDVANA[3]</v>
      </c>
      <c r="D97">
        <v>13.165199999999899</v>
      </c>
      <c r="E97">
        <v>85.587120000000297</v>
      </c>
    </row>
    <row r="98" spans="1:9">
      <c r="A98" t="s">
        <v>1834</v>
      </c>
      <c r="B98" t="str">
        <f>_xlfn.XLOOKUP(A98,Routing_instructions!$A$2:$A$1156,Routing_instructions!$B$2:$B$1156)</f>
        <v>XPLLDIG[1]</v>
      </c>
      <c r="D98">
        <v>16.459199999999999</v>
      </c>
      <c r="E98">
        <v>85.587120000000297</v>
      </c>
    </row>
    <row r="99" spans="1:9">
      <c r="A99" t="s">
        <v>1064</v>
      </c>
      <c r="B99" t="str">
        <f>_xlfn.XLOOKUP(A99,Routing_instructions!$A$2:$A$1156,Routing_instructions!$B$2:$B$1156)</f>
        <v>XIDVDIGOUT</v>
      </c>
      <c r="D99">
        <v>19.749599999999901</v>
      </c>
      <c r="E99">
        <v>85.587120000000297</v>
      </c>
    </row>
    <row r="100" spans="1:9">
      <c r="A100" t="s">
        <v>992</v>
      </c>
      <c r="B100" t="str">
        <f>_xlfn.XLOOKUP(A100,Routing_instructions!$A$2:$A$1156,Routing_instructions!$B$2:$B$1156)</f>
        <v>VCCIDV_SENSE</v>
      </c>
      <c r="D100">
        <v>23.043599999999898</v>
      </c>
      <c r="E100">
        <v>85.587120000000297</v>
      </c>
    </row>
    <row r="101" spans="1:9">
      <c r="A101" t="s">
        <v>1047</v>
      </c>
      <c r="B101" t="str">
        <f>_xlfn.XLOOKUP(A101,Routing_instructions!$A$2:$A$1156,Routing_instructions!$B$2:$B$1156)</f>
        <v>XDDR_HVIOP</v>
      </c>
      <c r="D101">
        <v>105.33564</v>
      </c>
      <c r="E101">
        <v>85.587120000000297</v>
      </c>
    </row>
    <row r="102" spans="1:9">
      <c r="A102" t="s">
        <v>1044</v>
      </c>
      <c r="B102" t="str">
        <f>_xlfn.XLOOKUP(A102,Routing_instructions!$A$2:$A$1156,Routing_instructions!$B$2:$B$1156)</f>
        <v>XDDR_HVIO[9]</v>
      </c>
      <c r="D102">
        <v>108.62748000000001</v>
      </c>
      <c r="E102">
        <v>85.587120000000297</v>
      </c>
      <c r="F102">
        <v>606126</v>
      </c>
      <c r="G102">
        <v>809118</v>
      </c>
      <c r="H102">
        <v>709032</v>
      </c>
      <c r="I102">
        <v>504127</v>
      </c>
    </row>
    <row r="103" spans="1:9">
      <c r="A103" t="s">
        <v>1040</v>
      </c>
      <c r="B103" t="str">
        <f>_xlfn.XLOOKUP(A103,Routing_instructions!$A$2:$A$1156,Routing_instructions!$B$2:$B$1156)</f>
        <v>XDDR_HVIO[5]</v>
      </c>
      <c r="D103">
        <v>111.919319999999</v>
      </c>
      <c r="E103">
        <v>85.587120000000297</v>
      </c>
    </row>
    <row r="104" spans="1:9">
      <c r="A104" t="s">
        <v>1039</v>
      </c>
      <c r="B104" t="str">
        <f>_xlfn.XLOOKUP(A104,Routing_instructions!$A$2:$A$1156,Routing_instructions!$B$2:$B$1156)</f>
        <v>XDDR_HVIO[4]</v>
      </c>
      <c r="D104">
        <v>115.211159999999</v>
      </c>
      <c r="E104">
        <v>85.587120000000297</v>
      </c>
    </row>
    <row r="105" spans="1:9">
      <c r="A105" t="s">
        <v>769</v>
      </c>
      <c r="B105" t="str">
        <f>_xlfn.XLOOKUP(A105,Routing_instructions!$A$2:$A$1156,Routing_instructions!$B$2:$B$1156)</f>
        <v>VSS</v>
      </c>
      <c r="D105">
        <v>118.503</v>
      </c>
      <c r="E105">
        <v>85.587120000000297</v>
      </c>
      <c r="F105">
        <v>609109</v>
      </c>
      <c r="G105">
        <v>809109</v>
      </c>
      <c r="H105">
        <v>708082</v>
      </c>
      <c r="I105">
        <v>504086</v>
      </c>
    </row>
    <row r="106" spans="1:9">
      <c r="A106" t="s">
        <v>1741</v>
      </c>
      <c r="B106" t="str">
        <f>_xlfn.XLOOKUP(A106,Routing_instructions!$A$2:$A$1156,Routing_instructions!$B$2:$B$1156)</f>
        <v>XLOWKILDVC[1]</v>
      </c>
      <c r="D106">
        <v>121.79483999999999</v>
      </c>
      <c r="E106">
        <v>85.587120000000297</v>
      </c>
    </row>
    <row r="107" spans="1:9">
      <c r="A107" t="s">
        <v>1904</v>
      </c>
      <c r="B107" t="str">
        <f>_xlfn.XLOOKUP(A107,Routing_instructions!$A$2:$A$1156,Routing_instructions!$B$2:$B$1156)</f>
        <v>XSTKVEMTOPR_FH</v>
      </c>
      <c r="D107">
        <v>125.08668</v>
      </c>
      <c r="E107">
        <v>85.587120000000297</v>
      </c>
    </row>
    <row r="108" spans="1:9">
      <c r="A108" t="s">
        <v>1903</v>
      </c>
      <c r="B108" t="str">
        <f>_xlfn.XLOOKUP(A108,Routing_instructions!$A$2:$A$1156,Routing_instructions!$B$2:$B$1156)</f>
        <v>XSTKVEMTOPL_ML</v>
      </c>
      <c r="D108">
        <v>128.37852000000001</v>
      </c>
      <c r="E108">
        <v>85.587120000000297</v>
      </c>
      <c r="F108">
        <v>606125</v>
      </c>
      <c r="G108">
        <v>805084</v>
      </c>
      <c r="H108">
        <v>708057</v>
      </c>
      <c r="I108">
        <v>507101</v>
      </c>
    </row>
    <row r="109" spans="1:9">
      <c r="A109" t="s">
        <v>1848</v>
      </c>
      <c r="B109" t="str">
        <f>_xlfn.XLOOKUP(A109,Routing_instructions!$A$2:$A$1156,Routing_instructions!$B$2:$B$1156)</f>
        <v>XPLLDIG[6]</v>
      </c>
      <c r="D109">
        <v>0</v>
      </c>
      <c r="E109">
        <v>88.878960000000305</v>
      </c>
    </row>
    <row r="110" spans="1:9">
      <c r="A110" t="s">
        <v>1685</v>
      </c>
      <c r="B110" t="str">
        <f>_xlfn.XLOOKUP(A110,Routing_instructions!$A$2:$A$1156,Routing_instructions!$B$2:$B$1156)</f>
        <v>VCCPLL2_HV_SENSE</v>
      </c>
      <c r="D110">
        <v>3.29039999999998</v>
      </c>
      <c r="E110">
        <v>88.878960000000305</v>
      </c>
    </row>
    <row r="111" spans="1:9">
      <c r="A111" t="s">
        <v>1145</v>
      </c>
      <c r="B111" t="str">
        <f>_xlfn.XLOOKUP(A111,Routing_instructions!$A$2:$A$1156,Routing_instructions!$B$2:$B$1156)</f>
        <v>VCCADCREF</v>
      </c>
      <c r="D111">
        <v>6.5843999999999596</v>
      </c>
      <c r="E111">
        <v>88.878960000000305</v>
      </c>
    </row>
    <row r="112" spans="1:9">
      <c r="A112" t="s">
        <v>1855</v>
      </c>
      <c r="B112" t="str">
        <f>_xlfn.XLOOKUP(A112,Routing_instructions!$A$2:$A$1156,Routing_instructions!$B$2:$B$1156)</f>
        <v>XPSDVANA[0]</v>
      </c>
      <c r="D112">
        <v>9.8747999999999596</v>
      </c>
      <c r="E112">
        <v>88.878960000000305</v>
      </c>
    </row>
    <row r="113" spans="1:9">
      <c r="A113" t="s">
        <v>1869</v>
      </c>
      <c r="B113" t="str">
        <f>_xlfn.XLOOKUP(A113,Routing_instructions!$A$2:$A$1156,Routing_instructions!$B$2:$B$1156)</f>
        <v>XSCN2HSO</v>
      </c>
      <c r="D113">
        <v>13.165199999999899</v>
      </c>
      <c r="E113">
        <v>88.878960000000305</v>
      </c>
    </row>
    <row r="114" spans="1:9">
      <c r="A114" t="s">
        <v>1821</v>
      </c>
      <c r="B114" t="str">
        <f>_xlfn.XLOOKUP(A114,Routing_instructions!$A$2:$A$1156,Routing_instructions!$B$2:$B$1156)</f>
        <v>XPLL2HSO</v>
      </c>
      <c r="D114">
        <v>16.459199999999999</v>
      </c>
      <c r="E114">
        <v>88.878960000000305</v>
      </c>
    </row>
    <row r="115" spans="1:9">
      <c r="A115" t="s">
        <v>1690</v>
      </c>
      <c r="B115" t="str">
        <f>_xlfn.XLOOKUP(A115,Routing_instructions!$A$2:$A$1156,Routing_instructions!$B$2:$B$1156)</f>
        <v>VCCPLL4_SENSE</v>
      </c>
      <c r="D115">
        <v>19.749599999999901</v>
      </c>
      <c r="E115">
        <v>88.878960000000305</v>
      </c>
    </row>
    <row r="116" spans="1:9">
      <c r="A116" t="s">
        <v>1080</v>
      </c>
      <c r="B116" t="str">
        <f>_xlfn.XLOOKUP(A116,Routing_instructions!$A$2:$A$1156,Routing_instructions!$B$2:$B$1156)</f>
        <v>VSS</v>
      </c>
      <c r="D116">
        <v>23.043599999999898</v>
      </c>
      <c r="E116">
        <v>88.878960000000305</v>
      </c>
    </row>
    <row r="117" spans="1:9">
      <c r="A117" t="s">
        <v>943</v>
      </c>
      <c r="B117" t="str">
        <f>_xlfn.XLOOKUP(A117,Routing_instructions!$A$2:$A$1156,Routing_instructions!$B$2:$B$1156)</f>
        <v>VSS</v>
      </c>
      <c r="D117">
        <v>105.33564</v>
      </c>
      <c r="E117">
        <v>88.878960000000305</v>
      </c>
    </row>
    <row r="118" spans="1:9">
      <c r="A118" t="s">
        <v>1449</v>
      </c>
      <c r="B118" t="str">
        <f>_xlfn.XLOOKUP(A118,Routing_instructions!$A$2:$A$1156,Routing_instructions!$B$2:$B$1156)</f>
        <v>VSS</v>
      </c>
      <c r="D118">
        <v>108.62748000000001</v>
      </c>
      <c r="E118">
        <v>88.878960000000305</v>
      </c>
    </row>
    <row r="119" spans="1:9">
      <c r="A119" t="s">
        <v>1031</v>
      </c>
      <c r="B119" t="str">
        <f>_xlfn.XLOOKUP(A119,Routing_instructions!$A$2:$A$1156,Routing_instructions!$B$2:$B$1156)</f>
        <v>VSS</v>
      </c>
      <c r="D119">
        <v>111.919319999999</v>
      </c>
      <c r="E119">
        <v>88.878960000000305</v>
      </c>
      <c r="F119">
        <v>602054</v>
      </c>
      <c r="G119">
        <v>803110</v>
      </c>
      <c r="H119">
        <v>705073</v>
      </c>
      <c r="I119">
        <v>508055</v>
      </c>
    </row>
    <row r="120" spans="1:9">
      <c r="A120" t="s">
        <v>1030</v>
      </c>
      <c r="B120" t="str">
        <f>_xlfn.XLOOKUP(A120,Routing_instructions!$A$2:$A$1156,Routing_instructions!$B$2:$B$1156)</f>
        <v>VSS</v>
      </c>
      <c r="D120">
        <v>115.211159999999</v>
      </c>
      <c r="E120">
        <v>88.878960000000305</v>
      </c>
      <c r="F120">
        <v>607008</v>
      </c>
      <c r="G120">
        <v>806110</v>
      </c>
      <c r="H120">
        <v>709006</v>
      </c>
      <c r="I120">
        <v>508057</v>
      </c>
    </row>
    <row r="121" spans="1:9">
      <c r="A121" t="s">
        <v>1409</v>
      </c>
      <c r="B121" t="str">
        <f>_xlfn.XLOOKUP(A121,Routing_instructions!$A$2:$A$1156,Routing_instructions!$B$2:$B$1156)</f>
        <v>VSS</v>
      </c>
      <c r="D121">
        <v>118.503</v>
      </c>
      <c r="E121">
        <v>88.878960000000305</v>
      </c>
    </row>
    <row r="122" spans="1:9">
      <c r="A122" t="s">
        <v>1902</v>
      </c>
      <c r="B122" t="str">
        <f>_xlfn.XLOOKUP(A122,Routing_instructions!$A$2:$A$1156,Routing_instructions!$B$2:$B$1156)</f>
        <v>XSTKVEMTOPL_MH</v>
      </c>
      <c r="D122">
        <v>121.79483999999999</v>
      </c>
      <c r="E122">
        <v>88.878960000000305</v>
      </c>
      <c r="F122">
        <v>606096</v>
      </c>
      <c r="G122">
        <v>806109</v>
      </c>
      <c r="H122">
        <v>709039</v>
      </c>
      <c r="I122">
        <v>508083</v>
      </c>
    </row>
    <row r="123" spans="1:9">
      <c r="A123" t="s">
        <v>1907</v>
      </c>
      <c r="B123" t="str">
        <f>_xlfn.XLOOKUP(A123,Routing_instructions!$A$2:$A$1156,Routing_instructions!$B$2:$B$1156)</f>
        <v>XSTKVEMTOPR_ML</v>
      </c>
      <c r="D123">
        <v>125.08668</v>
      </c>
      <c r="E123">
        <v>88.878960000000305</v>
      </c>
    </row>
    <row r="124" spans="1:9">
      <c r="A124" t="s">
        <v>1901</v>
      </c>
      <c r="B124" t="str">
        <f>_xlfn.XLOOKUP(A124,Routing_instructions!$A$2:$A$1156,Routing_instructions!$B$2:$B$1156)</f>
        <v>XSTKVEMTOPL_FL</v>
      </c>
      <c r="D124">
        <v>128.37852000000001</v>
      </c>
      <c r="E124">
        <v>88.878960000000305</v>
      </c>
      <c r="F124">
        <v>601039</v>
      </c>
      <c r="G124">
        <v>803087</v>
      </c>
      <c r="H124">
        <v>709021</v>
      </c>
      <c r="I124">
        <v>508079</v>
      </c>
    </row>
    <row r="125" spans="1:9">
      <c r="A125" t="s">
        <v>1849</v>
      </c>
      <c r="B125" t="str">
        <f>_xlfn.XLOOKUP(A125,Routing_instructions!$A$2:$A$1156,Routing_instructions!$B$2:$B$1156)</f>
        <v>XPLLDIG[7]</v>
      </c>
      <c r="D125">
        <v>0</v>
      </c>
      <c r="E125">
        <v>92.170800000000298</v>
      </c>
    </row>
    <row r="126" spans="1:9">
      <c r="A126" t="s">
        <v>1844</v>
      </c>
      <c r="B126" t="str">
        <f>_xlfn.XLOOKUP(A126,Routing_instructions!$A$2:$A$1156,Routing_instructions!$B$2:$B$1156)</f>
        <v>XPLLDIG[2]</v>
      </c>
      <c r="D126">
        <v>3.29039999999998</v>
      </c>
      <c r="E126">
        <v>92.170800000000298</v>
      </c>
    </row>
    <row r="127" spans="1:9">
      <c r="A127" t="s">
        <v>1833</v>
      </c>
      <c r="B127" t="str">
        <f>_xlfn.XLOOKUP(A127,Routing_instructions!$A$2:$A$1156,Routing_instructions!$B$2:$B$1156)</f>
        <v>XPLLDIG[0]</v>
      </c>
      <c r="D127">
        <v>6.5843999999999596</v>
      </c>
      <c r="E127">
        <v>92.170800000000298</v>
      </c>
    </row>
    <row r="128" spans="1:9">
      <c r="A128" t="s">
        <v>1831</v>
      </c>
      <c r="B128" t="str">
        <f>_xlfn.XLOOKUP(A128,Routing_instructions!$A$2:$A$1156,Routing_instructions!$B$2:$B$1156)</f>
        <v>XPLL4ANA3</v>
      </c>
      <c r="D128">
        <v>9.8747999999999596</v>
      </c>
      <c r="E128">
        <v>92.170800000000298</v>
      </c>
    </row>
    <row r="129" spans="1:5">
      <c r="A129" t="s">
        <v>1073</v>
      </c>
      <c r="B129" t="str">
        <f>_xlfn.XLOOKUP(A129,Routing_instructions!$A$2:$A$1156,Routing_instructions!$B$2:$B$1156)</f>
        <v>VCCADC_HV</v>
      </c>
      <c r="D129">
        <v>13.165199999999899</v>
      </c>
      <c r="E129">
        <v>92.170800000000298</v>
      </c>
    </row>
    <row r="130" spans="1:5">
      <c r="A130" t="s">
        <v>1832</v>
      </c>
      <c r="B130" t="str">
        <f>_xlfn.XLOOKUP(A130,Routing_instructions!$A$2:$A$1156,Routing_instructions!$B$2:$B$1156)</f>
        <v>XPLL4HSO</v>
      </c>
      <c r="D130">
        <v>16.459199999999999</v>
      </c>
      <c r="E130">
        <v>92.170800000000298</v>
      </c>
    </row>
    <row r="131" spans="1:5">
      <c r="A131" t="s">
        <v>1828</v>
      </c>
      <c r="B131" t="str">
        <f>_xlfn.XLOOKUP(A131,Routing_instructions!$A$2:$A$1156,Routing_instructions!$B$2:$B$1156)</f>
        <v>XPLL4ANA1</v>
      </c>
      <c r="D131">
        <v>19.749599999999901</v>
      </c>
      <c r="E131">
        <v>92.170800000000298</v>
      </c>
    </row>
    <row r="132" spans="1:5">
      <c r="A132" t="s">
        <v>1260</v>
      </c>
      <c r="B132" t="str">
        <f>_xlfn.XLOOKUP(A132,Routing_instructions!$A$2:$A$1156,Routing_instructions!$B$2:$B$1156)</f>
        <v>VCCIDV_EHV</v>
      </c>
      <c r="D132">
        <v>23.043599999999898</v>
      </c>
      <c r="E132">
        <v>92.170800000000298</v>
      </c>
    </row>
    <row r="133" spans="1:5">
      <c r="A133" t="s">
        <v>1458</v>
      </c>
      <c r="B133" t="str">
        <f>_xlfn.XLOOKUP(A133,Routing_instructions!$A$2:$A$1156,Routing_instructions!$B$2:$B$1156)</f>
        <v>VSS</v>
      </c>
      <c r="D133">
        <v>26.334</v>
      </c>
      <c r="E133">
        <v>92.170800000000298</v>
      </c>
    </row>
    <row r="134" spans="1:5">
      <c r="A134" t="s">
        <v>1407</v>
      </c>
      <c r="B134" t="str">
        <f>_xlfn.XLOOKUP(A134,Routing_instructions!$A$2:$A$1156,Routing_instructions!$B$2:$B$1156)</f>
        <v>VSS</v>
      </c>
      <c r="D134">
        <v>32.915880000000001</v>
      </c>
      <c r="E134">
        <v>92.170800000000298</v>
      </c>
    </row>
    <row r="135" spans="1:5">
      <c r="A135" t="s">
        <v>1406</v>
      </c>
      <c r="B135" t="str">
        <f>_xlfn.XLOOKUP(A135,Routing_instructions!$A$2:$A$1156,Routing_instructions!$B$2:$B$1156)</f>
        <v>VSS</v>
      </c>
      <c r="D135">
        <v>36.207719999999597</v>
      </c>
      <c r="E135">
        <v>92.170800000000298</v>
      </c>
    </row>
    <row r="136" spans="1:5">
      <c r="A136" t="s">
        <v>1604</v>
      </c>
      <c r="B136" t="str">
        <f>_xlfn.XLOOKUP(A136,Routing_instructions!$A$2:$A$1156,Routing_instructions!$B$2:$B$1156)</f>
        <v>VCC</v>
      </c>
      <c r="D136">
        <v>39.499559999999597</v>
      </c>
      <c r="E136">
        <v>92.170800000000298</v>
      </c>
    </row>
    <row r="137" spans="1:5">
      <c r="A137" t="s">
        <v>1603</v>
      </c>
      <c r="B137" t="str">
        <f>_xlfn.XLOOKUP(A137,Routing_instructions!$A$2:$A$1156,Routing_instructions!$B$2:$B$1156)</f>
        <v>VCC</v>
      </c>
      <c r="D137">
        <v>42.791399999999598</v>
      </c>
      <c r="E137">
        <v>92.170800000000298</v>
      </c>
    </row>
    <row r="138" spans="1:5">
      <c r="A138" t="s">
        <v>1602</v>
      </c>
      <c r="B138" t="str">
        <f>_xlfn.XLOOKUP(A138,Routing_instructions!$A$2:$A$1156,Routing_instructions!$B$2:$B$1156)</f>
        <v>VCC</v>
      </c>
      <c r="D138">
        <v>46.083239999999599</v>
      </c>
      <c r="E138">
        <v>92.170800000000298</v>
      </c>
    </row>
    <row r="139" spans="1:5">
      <c r="A139" t="s">
        <v>1601</v>
      </c>
      <c r="B139" t="str">
        <f>_xlfn.XLOOKUP(A139,Routing_instructions!$A$2:$A$1156,Routing_instructions!$B$2:$B$1156)</f>
        <v>VCC</v>
      </c>
      <c r="D139">
        <v>49.375079999999997</v>
      </c>
      <c r="E139">
        <v>92.170800000000298</v>
      </c>
    </row>
    <row r="140" spans="1:5">
      <c r="A140" t="s">
        <v>1600</v>
      </c>
      <c r="B140" t="str">
        <f>_xlfn.XLOOKUP(A140,Routing_instructions!$A$2:$A$1156,Routing_instructions!$B$2:$B$1156)</f>
        <v>VCC</v>
      </c>
      <c r="D140">
        <v>52.6669199999996</v>
      </c>
      <c r="E140">
        <v>92.170800000000298</v>
      </c>
    </row>
    <row r="141" spans="1:5">
      <c r="A141" t="s">
        <v>1599</v>
      </c>
      <c r="B141" t="str">
        <f>_xlfn.XLOOKUP(A141,Routing_instructions!$A$2:$A$1156,Routing_instructions!$B$2:$B$1156)</f>
        <v>VCC</v>
      </c>
      <c r="D141">
        <v>55.9587599999996</v>
      </c>
      <c r="E141">
        <v>92.170800000000298</v>
      </c>
    </row>
    <row r="142" spans="1:5">
      <c r="A142" t="s">
        <v>1598</v>
      </c>
      <c r="B142" t="str">
        <f>_xlfn.XLOOKUP(A142,Routing_instructions!$A$2:$A$1156,Routing_instructions!$B$2:$B$1156)</f>
        <v>VCC</v>
      </c>
      <c r="D142">
        <v>59.250599999999601</v>
      </c>
      <c r="E142">
        <v>92.170800000000298</v>
      </c>
    </row>
    <row r="143" spans="1:5">
      <c r="A143" t="s">
        <v>1597</v>
      </c>
      <c r="B143" t="str">
        <f>_xlfn.XLOOKUP(A143,Routing_instructions!$A$2:$A$1156,Routing_instructions!$B$2:$B$1156)</f>
        <v>VCC</v>
      </c>
      <c r="D143">
        <v>62.542439999999601</v>
      </c>
      <c r="E143">
        <v>92.170800000000298</v>
      </c>
    </row>
    <row r="144" spans="1:5">
      <c r="A144" t="s">
        <v>1596</v>
      </c>
      <c r="B144" t="str">
        <f>_xlfn.XLOOKUP(A144,Routing_instructions!$A$2:$A$1156,Routing_instructions!$B$2:$B$1156)</f>
        <v>VCC</v>
      </c>
      <c r="D144">
        <v>65.833883999999998</v>
      </c>
      <c r="E144">
        <v>92.170800000000298</v>
      </c>
    </row>
    <row r="145" spans="1:5">
      <c r="A145" t="s">
        <v>1595</v>
      </c>
      <c r="B145" t="str">
        <f>_xlfn.XLOOKUP(A145,Routing_instructions!$A$2:$A$1156,Routing_instructions!$B$2:$B$1156)</f>
        <v>VCC</v>
      </c>
      <c r="D145">
        <v>69.125724000000005</v>
      </c>
      <c r="E145">
        <v>92.170800000000298</v>
      </c>
    </row>
    <row r="146" spans="1:5">
      <c r="A146" t="s">
        <v>1451</v>
      </c>
      <c r="B146" t="str">
        <f>_xlfn.XLOOKUP(A146,Routing_instructions!$A$2:$A$1156,Routing_instructions!$B$2:$B$1156)</f>
        <v>VSS</v>
      </c>
      <c r="D146">
        <v>72.417563999999601</v>
      </c>
      <c r="E146">
        <v>92.170800000000298</v>
      </c>
    </row>
    <row r="147" spans="1:5">
      <c r="A147" t="s">
        <v>1450</v>
      </c>
      <c r="B147" t="str">
        <f>_xlfn.XLOOKUP(A147,Routing_instructions!$A$2:$A$1156,Routing_instructions!$B$2:$B$1156)</f>
        <v>VSS</v>
      </c>
      <c r="D147">
        <v>75.709403999999594</v>
      </c>
      <c r="E147">
        <v>92.170800000000298</v>
      </c>
    </row>
    <row r="148" spans="1:5">
      <c r="A148" t="s">
        <v>1594</v>
      </c>
      <c r="B148" t="str">
        <f>_xlfn.XLOOKUP(A148,Routing_instructions!$A$2:$A$1156,Routing_instructions!$B$2:$B$1156)</f>
        <v>VCC2</v>
      </c>
      <c r="D148">
        <v>79.001243999999602</v>
      </c>
      <c r="E148">
        <v>92.170800000000298</v>
      </c>
    </row>
    <row r="149" spans="1:5">
      <c r="A149" t="s">
        <v>1593</v>
      </c>
      <c r="B149" t="str">
        <f>_xlfn.XLOOKUP(A149,Routing_instructions!$A$2:$A$1156,Routing_instructions!$B$2:$B$1156)</f>
        <v>VCC2</v>
      </c>
      <c r="D149">
        <v>82.293083999999595</v>
      </c>
      <c r="E149">
        <v>92.170800000000298</v>
      </c>
    </row>
    <row r="150" spans="1:5">
      <c r="A150" t="s">
        <v>1592</v>
      </c>
      <c r="B150" t="str">
        <f>_xlfn.XLOOKUP(A150,Routing_instructions!$A$2:$A$1156,Routing_instructions!$B$2:$B$1156)</f>
        <v>VCC2</v>
      </c>
      <c r="D150">
        <v>85.584924000000001</v>
      </c>
      <c r="E150">
        <v>92.170800000000298</v>
      </c>
    </row>
    <row r="151" spans="1:5">
      <c r="A151" t="s">
        <v>1591</v>
      </c>
      <c r="B151" t="str">
        <f>_xlfn.XLOOKUP(A151,Routing_instructions!$A$2:$A$1156,Routing_instructions!$B$2:$B$1156)</f>
        <v>VCC2</v>
      </c>
      <c r="D151">
        <v>88.876763999999994</v>
      </c>
      <c r="E151">
        <v>92.170800000000298</v>
      </c>
    </row>
    <row r="152" spans="1:5">
      <c r="A152" t="s">
        <v>1590</v>
      </c>
      <c r="B152" t="str">
        <f>_xlfn.XLOOKUP(A152,Routing_instructions!$A$2:$A$1156,Routing_instructions!$B$2:$B$1156)</f>
        <v>VCC2</v>
      </c>
      <c r="D152">
        <v>92.168604000000002</v>
      </c>
      <c r="E152">
        <v>92.170800000000298</v>
      </c>
    </row>
    <row r="153" spans="1:5">
      <c r="A153" t="s">
        <v>1589</v>
      </c>
      <c r="B153" t="str">
        <f>_xlfn.XLOOKUP(A153,Routing_instructions!$A$2:$A$1156,Routing_instructions!$B$2:$B$1156)</f>
        <v>VCC2</v>
      </c>
      <c r="D153">
        <v>95.460443999999995</v>
      </c>
      <c r="E153">
        <v>92.170800000000298</v>
      </c>
    </row>
    <row r="154" spans="1:5">
      <c r="A154" t="s">
        <v>1588</v>
      </c>
      <c r="B154" t="str">
        <f>_xlfn.XLOOKUP(A154,Routing_instructions!$A$2:$A$1156,Routing_instructions!$B$2:$B$1156)</f>
        <v>VCC2</v>
      </c>
      <c r="D154">
        <v>98.752284000000003</v>
      </c>
      <c r="E154">
        <v>92.170800000000298</v>
      </c>
    </row>
    <row r="155" spans="1:5">
      <c r="A155" t="s">
        <v>1606</v>
      </c>
      <c r="B155" t="str">
        <f>_xlfn.XLOOKUP(A155,Routing_instructions!$A$2:$A$1156,Routing_instructions!$B$2:$B$1156)</f>
        <v>VCC2</v>
      </c>
      <c r="D155">
        <v>102.043799999999</v>
      </c>
      <c r="E155">
        <v>92.170800000000298</v>
      </c>
    </row>
    <row r="156" spans="1:5">
      <c r="A156" t="s">
        <v>1605</v>
      </c>
      <c r="B156" t="str">
        <f>_xlfn.XLOOKUP(A156,Routing_instructions!$A$2:$A$1156,Routing_instructions!$B$2:$B$1156)</f>
        <v>VCC2</v>
      </c>
      <c r="D156">
        <v>105.33564</v>
      </c>
      <c r="E156">
        <v>92.170800000000298</v>
      </c>
    </row>
    <row r="157" spans="1:5">
      <c r="A157" t="s">
        <v>1408</v>
      </c>
      <c r="B157" t="str">
        <f>_xlfn.XLOOKUP(A157,Routing_instructions!$A$2:$A$1156,Routing_instructions!$B$2:$B$1156)</f>
        <v>VSS</v>
      </c>
      <c r="D157">
        <v>108.62748000000001</v>
      </c>
      <c r="E157">
        <v>92.170800000000298</v>
      </c>
    </row>
    <row r="158" spans="1:5">
      <c r="A158" t="s">
        <v>1735</v>
      </c>
      <c r="B158" t="str">
        <f>_xlfn.XLOOKUP(A158,Routing_instructions!$A$2:$A$1156,Routing_instructions!$B$2:$B$1156)</f>
        <v>XEDM1_1</v>
      </c>
      <c r="D158">
        <v>111.919319999999</v>
      </c>
      <c r="E158">
        <v>92.170800000000298</v>
      </c>
    </row>
    <row r="159" spans="1:5">
      <c r="A159" t="s">
        <v>1737</v>
      </c>
      <c r="B159" t="str">
        <f>_xlfn.XLOOKUP(A159,Routing_instructions!$A$2:$A$1156,Routing_instructions!$B$2:$B$1156)</f>
        <v>XEDM2_1</v>
      </c>
      <c r="D159">
        <v>115.211159999999</v>
      </c>
      <c r="E159">
        <v>92.170800000000298</v>
      </c>
    </row>
    <row r="160" spans="1:5">
      <c r="A160" t="s">
        <v>1936</v>
      </c>
      <c r="B160" t="str">
        <f>_xlfn.XLOOKUP(A160,Routing_instructions!$A$2:$A$1156,Routing_instructions!$B$2:$B$1156)</f>
        <v>XVCCMON[0]</v>
      </c>
      <c r="D160">
        <v>118.503</v>
      </c>
      <c r="E160">
        <v>92.170800000000298</v>
      </c>
    </row>
    <row r="161" spans="1:9">
      <c r="A161" t="s">
        <v>1949</v>
      </c>
      <c r="B161" t="str">
        <f>_xlfn.XLOOKUP(A161,Routing_instructions!$A$2:$A$1156,Routing_instructions!$B$2:$B$1156)</f>
        <v>XVSSMON[0]</v>
      </c>
      <c r="D161">
        <v>121.79483999999999</v>
      </c>
      <c r="E161">
        <v>92.170800000000298</v>
      </c>
    </row>
    <row r="162" spans="1:9">
      <c r="A162" t="s">
        <v>1814</v>
      </c>
      <c r="B162" t="str">
        <f>_xlfn.XLOOKUP(A162,Routing_instructions!$A$2:$A$1156,Routing_instructions!$B$2:$B$1156)</f>
        <v>XSRAMVCCMON</v>
      </c>
      <c r="D162">
        <v>125.08668</v>
      </c>
      <c r="E162">
        <v>92.170800000000298</v>
      </c>
    </row>
    <row r="163" spans="1:9">
      <c r="A163" t="s">
        <v>1906</v>
      </c>
      <c r="B163" t="str">
        <f>_xlfn.XLOOKUP(A163,Routing_instructions!$A$2:$A$1156,Routing_instructions!$B$2:$B$1156)</f>
        <v>XSTKVEMTOPR_FL</v>
      </c>
      <c r="D163">
        <v>128.37852000000001</v>
      </c>
      <c r="E163">
        <v>92.170800000000298</v>
      </c>
    </row>
    <row r="164" spans="1:9">
      <c r="A164" t="s">
        <v>1847</v>
      </c>
      <c r="B164" t="str">
        <f>_xlfn.XLOOKUP(A164,Routing_instructions!$A$2:$A$1156,Routing_instructions!$B$2:$B$1156)</f>
        <v>XPLLDIG[5]</v>
      </c>
      <c r="D164">
        <v>0</v>
      </c>
      <c r="E164">
        <v>95.462639999999993</v>
      </c>
    </row>
    <row r="165" spans="1:9">
      <c r="A165" t="s">
        <v>1686</v>
      </c>
      <c r="B165" t="str">
        <f>_xlfn.XLOOKUP(A165,Routing_instructions!$A$2:$A$1156,Routing_instructions!$B$2:$B$1156)</f>
        <v>VCCPLL2_SENSE</v>
      </c>
      <c r="D165">
        <v>3.29039999999998</v>
      </c>
      <c r="E165">
        <v>95.462639999999993</v>
      </c>
    </row>
    <row r="166" spans="1:9">
      <c r="A166" t="s">
        <v>1830</v>
      </c>
      <c r="B166" t="str">
        <f>_xlfn.XLOOKUP(A166,Routing_instructions!$A$2:$A$1156,Routing_instructions!$B$2:$B$1156)</f>
        <v>XPLL4ANA2</v>
      </c>
      <c r="D166">
        <v>6.5843999999999596</v>
      </c>
      <c r="E166">
        <v>95.462639999999993</v>
      </c>
    </row>
    <row r="167" spans="1:9">
      <c r="A167" t="s">
        <v>1795</v>
      </c>
      <c r="B167" t="str">
        <f>_xlfn.XLOOKUP(A167,Routing_instructions!$A$2:$A$1156,Routing_instructions!$B$2:$B$1156)</f>
        <v>XPLL2ANA1</v>
      </c>
      <c r="D167">
        <v>9.8747999999999596</v>
      </c>
      <c r="E167">
        <v>95.462639999999993</v>
      </c>
    </row>
    <row r="168" spans="1:9">
      <c r="A168" t="s">
        <v>758</v>
      </c>
      <c r="B168" t="str">
        <f>_xlfn.XLOOKUP(A168,Routing_instructions!$A$2:$A$1156,Routing_instructions!$B$2:$B$1156)</f>
        <v>VSS</v>
      </c>
      <c r="D168">
        <v>13.165199999999899</v>
      </c>
      <c r="E168">
        <v>95.462639999999993</v>
      </c>
    </row>
    <row r="169" spans="1:9">
      <c r="A169" t="s">
        <v>1820</v>
      </c>
      <c r="B169" t="str">
        <f>_xlfn.XLOOKUP(A169,Routing_instructions!$A$2:$A$1156,Routing_instructions!$B$2:$B$1156)</f>
        <v>XPLL1HSO</v>
      </c>
      <c r="D169">
        <v>16.459199999999999</v>
      </c>
      <c r="E169">
        <v>95.462639999999993</v>
      </c>
      <c r="F169">
        <v>603108</v>
      </c>
      <c r="G169">
        <v>802065</v>
      </c>
      <c r="H169">
        <v>707117</v>
      </c>
      <c r="I169">
        <v>507089</v>
      </c>
    </row>
    <row r="170" spans="1:9">
      <c r="A170" t="s">
        <v>1688</v>
      </c>
      <c r="B170" t="str">
        <f>_xlfn.XLOOKUP(A170,Routing_instructions!$A$2:$A$1156,Routing_instructions!$B$2:$B$1156)</f>
        <v>VCCPLL3_SENSE</v>
      </c>
      <c r="D170">
        <v>19.749599999999901</v>
      </c>
      <c r="E170">
        <v>95.462639999999993</v>
      </c>
    </row>
    <row r="171" spans="1:9">
      <c r="A171" t="s">
        <v>1692</v>
      </c>
      <c r="B171" t="str">
        <f>_xlfn.XLOOKUP(A171,Routing_instructions!$A$2:$A$1156,Routing_instructions!$B$2:$B$1156)</f>
        <v>VCCSCN2</v>
      </c>
      <c r="D171">
        <v>23.043599999999898</v>
      </c>
      <c r="E171">
        <v>95.462639999999993</v>
      </c>
    </row>
    <row r="172" spans="1:9">
      <c r="A172" t="s">
        <v>1838</v>
      </c>
      <c r="B172" t="str">
        <f>_xlfn.XLOOKUP(A172,Routing_instructions!$A$2:$A$1156,Routing_instructions!$B$2:$B$1156)</f>
        <v>XTHMDA</v>
      </c>
      <c r="D172">
        <v>26.334</v>
      </c>
      <c r="E172">
        <v>95.462639999999993</v>
      </c>
    </row>
    <row r="173" spans="1:9">
      <c r="A173" t="s">
        <v>1863</v>
      </c>
      <c r="B173" t="str">
        <f>_xlfn.XLOOKUP(A173,Routing_instructions!$A$2:$A$1156,Routing_instructions!$B$2:$B$1156)</f>
        <v>XTHMDC</v>
      </c>
      <c r="D173">
        <v>29.624039999999901</v>
      </c>
      <c r="E173">
        <v>95.462639999999993</v>
      </c>
    </row>
    <row r="174" spans="1:9">
      <c r="A174" t="s">
        <v>1403</v>
      </c>
      <c r="B174" t="str">
        <f>_xlfn.XLOOKUP(A174,Routing_instructions!$A$2:$A$1156,Routing_instructions!$B$2:$B$1156)</f>
        <v>VSS</v>
      </c>
      <c r="D174">
        <v>32.915880000000001</v>
      </c>
      <c r="E174">
        <v>95.462639999999993</v>
      </c>
    </row>
    <row r="175" spans="1:9">
      <c r="A175" t="s">
        <v>1267</v>
      </c>
      <c r="B175" t="str">
        <f>_xlfn.XLOOKUP(A175,Routing_instructions!$A$2:$A$1156,Routing_instructions!$B$2:$B$1156)</f>
        <v>VCCTHM_HV</v>
      </c>
      <c r="D175">
        <v>36.207719999999597</v>
      </c>
      <c r="E175">
        <v>95.462639999999993</v>
      </c>
    </row>
    <row r="176" spans="1:9">
      <c r="A176" t="s">
        <v>1587</v>
      </c>
      <c r="B176" t="str">
        <f>_xlfn.XLOOKUP(A176,Routing_instructions!$A$2:$A$1156,Routing_instructions!$B$2:$B$1156)</f>
        <v>VCC</v>
      </c>
      <c r="D176">
        <v>39.499559999999597</v>
      </c>
      <c r="E176">
        <v>95.462639999999993</v>
      </c>
    </row>
    <row r="177" spans="1:5">
      <c r="A177" t="s">
        <v>1586</v>
      </c>
      <c r="B177" t="str">
        <f>_xlfn.XLOOKUP(A177,Routing_instructions!$A$2:$A$1156,Routing_instructions!$B$2:$B$1156)</f>
        <v>VCC</v>
      </c>
      <c r="D177">
        <v>42.791399999999598</v>
      </c>
      <c r="E177">
        <v>95.462639999999993</v>
      </c>
    </row>
    <row r="178" spans="1:5">
      <c r="A178" t="s">
        <v>1402</v>
      </c>
      <c r="B178" t="str">
        <f>_xlfn.XLOOKUP(A178,Routing_instructions!$A$2:$A$1156,Routing_instructions!$B$2:$B$1156)</f>
        <v>VSS</v>
      </c>
      <c r="D178">
        <v>46.083239999999599</v>
      </c>
      <c r="E178">
        <v>95.462639999999993</v>
      </c>
    </row>
    <row r="179" spans="1:5">
      <c r="A179" t="s">
        <v>1401</v>
      </c>
      <c r="B179" t="str">
        <f>_xlfn.XLOOKUP(A179,Routing_instructions!$A$2:$A$1156,Routing_instructions!$B$2:$B$1156)</f>
        <v>VSS</v>
      </c>
      <c r="D179">
        <v>49.375079999999997</v>
      </c>
      <c r="E179">
        <v>95.462639999999993</v>
      </c>
    </row>
    <row r="180" spans="1:5">
      <c r="A180" t="s">
        <v>746</v>
      </c>
      <c r="B180" t="str">
        <f>_xlfn.XLOOKUP(A180,Routing_instructions!$A$2:$A$1156,Routing_instructions!$B$2:$B$1156)</f>
        <v>VCC_SENSE</v>
      </c>
      <c r="D180">
        <v>52.6669199999996</v>
      </c>
      <c r="E180">
        <v>95.462639999999993</v>
      </c>
    </row>
    <row r="181" spans="1:5">
      <c r="A181" t="s">
        <v>1585</v>
      </c>
      <c r="B181" t="str">
        <f>_xlfn.XLOOKUP(A181,Routing_instructions!$A$2:$A$1156,Routing_instructions!$B$2:$B$1156)</f>
        <v>VCC</v>
      </c>
      <c r="D181">
        <v>55.9587599999996</v>
      </c>
      <c r="E181">
        <v>95.462639999999993</v>
      </c>
    </row>
    <row r="182" spans="1:5">
      <c r="A182" t="s">
        <v>1400</v>
      </c>
      <c r="B182" t="str">
        <f>_xlfn.XLOOKUP(A182,Routing_instructions!$A$2:$A$1156,Routing_instructions!$B$2:$B$1156)</f>
        <v>VSS</v>
      </c>
      <c r="D182">
        <v>59.250599999999601</v>
      </c>
      <c r="E182">
        <v>95.462639999999993</v>
      </c>
    </row>
    <row r="183" spans="1:5">
      <c r="A183" t="s">
        <v>1398</v>
      </c>
      <c r="B183" t="str">
        <f>_xlfn.XLOOKUP(A183,Routing_instructions!$A$2:$A$1156,Routing_instructions!$B$2:$B$1156)</f>
        <v>VSS</v>
      </c>
      <c r="D183">
        <v>62.542439999999601</v>
      </c>
      <c r="E183">
        <v>95.462639999999993</v>
      </c>
    </row>
    <row r="184" spans="1:5">
      <c r="A184" t="s">
        <v>1584</v>
      </c>
      <c r="B184" t="str">
        <f>_xlfn.XLOOKUP(A184,Routing_instructions!$A$2:$A$1156,Routing_instructions!$B$2:$B$1156)</f>
        <v>VCC</v>
      </c>
      <c r="D184">
        <v>65.833883999999998</v>
      </c>
      <c r="E184">
        <v>95.462639999999993</v>
      </c>
    </row>
    <row r="185" spans="1:5">
      <c r="A185" t="s">
        <v>1583</v>
      </c>
      <c r="B185" t="str">
        <f>_xlfn.XLOOKUP(A185,Routing_instructions!$A$2:$A$1156,Routing_instructions!$B$2:$B$1156)</f>
        <v>VCC</v>
      </c>
      <c r="D185">
        <v>69.125724000000005</v>
      </c>
      <c r="E185">
        <v>95.462639999999993</v>
      </c>
    </row>
    <row r="186" spans="1:5">
      <c r="A186" t="s">
        <v>1397</v>
      </c>
      <c r="B186" t="str">
        <f>_xlfn.XLOOKUP(A186,Routing_instructions!$A$2:$A$1156,Routing_instructions!$B$2:$B$1156)</f>
        <v>VSS</v>
      </c>
      <c r="D186">
        <v>72.417563999999601</v>
      </c>
      <c r="E186">
        <v>95.462639999999993</v>
      </c>
    </row>
    <row r="187" spans="1:5">
      <c r="A187" t="s">
        <v>1396</v>
      </c>
      <c r="B187" t="str">
        <f>_xlfn.XLOOKUP(A187,Routing_instructions!$A$2:$A$1156,Routing_instructions!$B$2:$B$1156)</f>
        <v>VSS</v>
      </c>
      <c r="D187">
        <v>75.709403999999594</v>
      </c>
      <c r="E187">
        <v>95.462639999999993</v>
      </c>
    </row>
    <row r="188" spans="1:5">
      <c r="A188" t="s">
        <v>1582</v>
      </c>
      <c r="B188" t="str">
        <f>_xlfn.XLOOKUP(A188,Routing_instructions!$A$2:$A$1156,Routing_instructions!$B$2:$B$1156)</f>
        <v>VCC2</v>
      </c>
      <c r="D188">
        <v>79.001243999999602</v>
      </c>
      <c r="E188">
        <v>95.462639999999993</v>
      </c>
    </row>
    <row r="189" spans="1:5">
      <c r="A189" t="s">
        <v>1581</v>
      </c>
      <c r="B189" t="str">
        <f>_xlfn.XLOOKUP(A189,Routing_instructions!$A$2:$A$1156,Routing_instructions!$B$2:$B$1156)</f>
        <v>VCC2</v>
      </c>
      <c r="D189">
        <v>82.293083999999595</v>
      </c>
      <c r="E189">
        <v>95.462639999999993</v>
      </c>
    </row>
    <row r="190" spans="1:5">
      <c r="A190" t="s">
        <v>1394</v>
      </c>
      <c r="B190" t="str">
        <f>_xlfn.XLOOKUP(A190,Routing_instructions!$A$2:$A$1156,Routing_instructions!$B$2:$B$1156)</f>
        <v>VSS</v>
      </c>
      <c r="D190">
        <v>85.584924000000001</v>
      </c>
      <c r="E190">
        <v>95.462639999999993</v>
      </c>
    </row>
    <row r="191" spans="1:5">
      <c r="A191" t="s">
        <v>1393</v>
      </c>
      <c r="B191" t="str">
        <f>_xlfn.XLOOKUP(A191,Routing_instructions!$A$2:$A$1156,Routing_instructions!$B$2:$B$1156)</f>
        <v>VSS</v>
      </c>
      <c r="D191">
        <v>88.876763999999994</v>
      </c>
      <c r="E191">
        <v>95.462639999999993</v>
      </c>
    </row>
    <row r="192" spans="1:5">
      <c r="A192" t="s">
        <v>100</v>
      </c>
      <c r="B192" t="str">
        <f>_xlfn.XLOOKUP(A192,Routing_instructions!$A$2:$A$1156,Routing_instructions!$B$2:$B$1156)</f>
        <v>VCC2</v>
      </c>
      <c r="D192">
        <v>92.168604000000002</v>
      </c>
      <c r="E192">
        <v>95.462639999999993</v>
      </c>
    </row>
    <row r="193" spans="1:9">
      <c r="A193" t="s">
        <v>86</v>
      </c>
      <c r="B193" t="str">
        <f>_xlfn.XLOOKUP(A193,Routing_instructions!$A$2:$A$1156,Routing_instructions!$B$2:$B$1156)</f>
        <v>VCC2_SENSE</v>
      </c>
      <c r="D193">
        <v>95.460443999999995</v>
      </c>
      <c r="E193">
        <v>95.462639999999993</v>
      </c>
    </row>
    <row r="194" spans="1:9">
      <c r="A194" t="s">
        <v>70</v>
      </c>
      <c r="B194" t="str">
        <f>_xlfn.XLOOKUP(A194,Routing_instructions!$A$2:$A$1156,Routing_instructions!$B$2:$B$1156)</f>
        <v>VSS</v>
      </c>
      <c r="D194">
        <v>98.752284000000003</v>
      </c>
      <c r="E194">
        <v>95.462639999999993</v>
      </c>
    </row>
    <row r="195" spans="1:9">
      <c r="A195" t="s">
        <v>212</v>
      </c>
      <c r="B195" t="str">
        <f>_xlfn.XLOOKUP(A195,Routing_instructions!$A$2:$A$1156,Routing_instructions!$B$2:$B$1156)</f>
        <v>VSS</v>
      </c>
      <c r="D195">
        <v>102.043799999999</v>
      </c>
      <c r="E195">
        <v>95.462639999999993</v>
      </c>
    </row>
    <row r="196" spans="1:9">
      <c r="A196" t="s">
        <v>202</v>
      </c>
      <c r="B196" t="str">
        <f>_xlfn.XLOOKUP(A196,Routing_instructions!$A$2:$A$1156,Routing_instructions!$B$2:$B$1156)</f>
        <v>VCC2</v>
      </c>
      <c r="D196">
        <v>105.33564</v>
      </c>
      <c r="E196">
        <v>95.462639999999993</v>
      </c>
    </row>
    <row r="197" spans="1:9">
      <c r="A197" t="s">
        <v>185</v>
      </c>
      <c r="B197" t="str">
        <f>_xlfn.XLOOKUP(A197,Routing_instructions!$A$2:$A$1156,Routing_instructions!$B$2:$B$1156)</f>
        <v>VSS</v>
      </c>
      <c r="D197">
        <v>108.62748000000001</v>
      </c>
      <c r="E197">
        <v>95.462639999999993</v>
      </c>
    </row>
    <row r="198" spans="1:9">
      <c r="A198" t="s">
        <v>173</v>
      </c>
      <c r="B198" t="str">
        <f>_xlfn.XLOOKUP(A198,Routing_instructions!$A$2:$A$1156,Routing_instructions!$B$2:$B$1156)</f>
        <v>XSTKVEMMIDR_MH</v>
      </c>
      <c r="D198">
        <v>111.919319999999</v>
      </c>
      <c r="E198">
        <v>95.462639999999993</v>
      </c>
    </row>
    <row r="199" spans="1:9">
      <c r="A199" t="s">
        <v>161</v>
      </c>
      <c r="B199" t="str">
        <f>_xlfn.XLOOKUP(A199,Routing_instructions!$A$2:$A$1156,Routing_instructions!$B$2:$B$1156)</f>
        <v>XVCCMONLOMET</v>
      </c>
      <c r="D199">
        <v>115.211159999999</v>
      </c>
      <c r="E199">
        <v>95.462639999999993</v>
      </c>
    </row>
    <row r="200" spans="1:9">
      <c r="A200" t="s">
        <v>148</v>
      </c>
      <c r="B200" t="str">
        <f>_xlfn.XLOOKUP(A200,Routing_instructions!$A$2:$A$1156,Routing_instructions!$B$2:$B$1156)</f>
        <v>XWLVCCMON</v>
      </c>
      <c r="D200">
        <v>118.503</v>
      </c>
      <c r="E200">
        <v>95.462639999999993</v>
      </c>
    </row>
    <row r="201" spans="1:9">
      <c r="A201" t="s">
        <v>132</v>
      </c>
      <c r="B201" t="str">
        <f>_xlfn.XLOOKUP(A201,Routing_instructions!$A$2:$A$1156,Routing_instructions!$B$2:$B$1156)</f>
        <v>VSS</v>
      </c>
      <c r="D201">
        <v>121.79483999999999</v>
      </c>
      <c r="E201">
        <v>95.462639999999993</v>
      </c>
    </row>
    <row r="202" spans="1:9">
      <c r="A202" t="s">
        <v>115</v>
      </c>
      <c r="B202" t="str">
        <f>_xlfn.XLOOKUP(A202,Routing_instructions!$A$2:$A$1156,Routing_instructions!$B$2:$B$1156)</f>
        <v>VSS</v>
      </c>
      <c r="D202">
        <v>125.08668</v>
      </c>
      <c r="E202">
        <v>95.462639999999993</v>
      </c>
    </row>
    <row r="203" spans="1:9">
      <c r="A203" t="s">
        <v>42</v>
      </c>
      <c r="B203" t="str">
        <f>_xlfn.XLOOKUP(A203,Routing_instructions!$A$2:$A$1156,Routing_instructions!$B$2:$B$1156)</f>
        <v>XSTKVEMTOPR_MH</v>
      </c>
      <c r="D203">
        <v>128.37852000000001</v>
      </c>
      <c r="E203">
        <v>95.462639999999993</v>
      </c>
    </row>
    <row r="204" spans="1:9">
      <c r="A204" t="s">
        <v>1846</v>
      </c>
      <c r="B204" t="str">
        <f>_xlfn.XLOOKUP(A204,Routing_instructions!$A$2:$A$1156,Routing_instructions!$B$2:$B$1156)</f>
        <v>XPLLDIG[4]</v>
      </c>
      <c r="D204">
        <v>0</v>
      </c>
      <c r="E204">
        <v>98.754480000000001</v>
      </c>
    </row>
    <row r="205" spans="1:9">
      <c r="A205" t="s">
        <v>1845</v>
      </c>
      <c r="B205" t="str">
        <f>_xlfn.XLOOKUP(A205,Routing_instructions!$A$2:$A$1156,Routing_instructions!$B$2:$B$1156)</f>
        <v>XPLLDIG[3]</v>
      </c>
      <c r="D205">
        <v>3.29039999999998</v>
      </c>
      <c r="E205">
        <v>98.754480000000001</v>
      </c>
      <c r="F205">
        <v>601002</v>
      </c>
      <c r="G205">
        <v>801033</v>
      </c>
      <c r="H205">
        <v>709022</v>
      </c>
      <c r="I205">
        <v>505068</v>
      </c>
    </row>
    <row r="206" spans="1:9">
      <c r="A206" t="s">
        <v>1269</v>
      </c>
      <c r="B206" t="str">
        <f>_xlfn.XLOOKUP(A206,Routing_instructions!$A$2:$A$1156,Routing_instructions!$B$2:$B$1156)</f>
        <v>VCCIDV</v>
      </c>
      <c r="D206">
        <v>6.5843999999999596</v>
      </c>
      <c r="E206">
        <v>98.754480000000001</v>
      </c>
    </row>
    <row r="207" spans="1:9">
      <c r="A207" t="s">
        <v>1785</v>
      </c>
      <c r="B207" t="str">
        <f>_xlfn.XLOOKUP(A207,Routing_instructions!$A$2:$A$1156,Routing_instructions!$B$2:$B$1156)</f>
        <v>XPLL1ANA1</v>
      </c>
      <c r="D207">
        <v>9.8747999999999596</v>
      </c>
      <c r="E207">
        <v>98.754480000000001</v>
      </c>
    </row>
    <row r="208" spans="1:9">
      <c r="A208" t="s">
        <v>1825</v>
      </c>
      <c r="B208" t="str">
        <f>_xlfn.XLOOKUP(A208,Routing_instructions!$A$2:$A$1156,Routing_instructions!$B$2:$B$1156)</f>
        <v>XPLL3ANA2</v>
      </c>
      <c r="D208">
        <v>13.165199999999899</v>
      </c>
      <c r="E208">
        <v>98.754480000000001</v>
      </c>
    </row>
    <row r="209" spans="1:9">
      <c r="A209" t="s">
        <v>1858</v>
      </c>
      <c r="B209" t="str">
        <f>_xlfn.XLOOKUP(A209,Routing_instructions!$A$2:$A$1156,Routing_instructions!$B$2:$B$1156)</f>
        <v>XPSDVANA[1]</v>
      </c>
      <c r="D209">
        <v>16.459199999999999</v>
      </c>
      <c r="E209">
        <v>98.754480000000001</v>
      </c>
      <c r="F209">
        <v>602056</v>
      </c>
      <c r="G209">
        <v>802073</v>
      </c>
      <c r="H209">
        <v>706017</v>
      </c>
      <c r="I209">
        <v>507094</v>
      </c>
    </row>
    <row r="210" spans="1:9">
      <c r="A210" t="s">
        <v>1822</v>
      </c>
      <c r="B210" t="str">
        <f>_xlfn.XLOOKUP(A210,Routing_instructions!$A$2:$A$1156,Routing_instructions!$B$2:$B$1156)</f>
        <v>XPLL3ANA1</v>
      </c>
      <c r="D210">
        <v>19.749599999999901</v>
      </c>
      <c r="E210">
        <v>98.754480000000001</v>
      </c>
    </row>
    <row r="211" spans="1:9">
      <c r="A211" t="s">
        <v>1459</v>
      </c>
      <c r="B211" t="str">
        <f>_xlfn.XLOOKUP(A211,Routing_instructions!$A$2:$A$1156,Routing_instructions!$B$2:$B$1156)</f>
        <v>VSS</v>
      </c>
      <c r="D211">
        <v>23.043599999999898</v>
      </c>
      <c r="E211">
        <v>98.754480000000001</v>
      </c>
    </row>
    <row r="212" spans="1:9">
      <c r="A212" t="s">
        <v>1078</v>
      </c>
      <c r="B212" t="str">
        <f>_xlfn.XLOOKUP(A212,Routing_instructions!$A$2:$A$1156,Routing_instructions!$B$2:$B$1156)</f>
        <v>VSS</v>
      </c>
      <c r="D212">
        <v>26.334</v>
      </c>
      <c r="E212">
        <v>98.754480000000001</v>
      </c>
    </row>
    <row r="213" spans="1:9">
      <c r="A213" t="s">
        <v>1837</v>
      </c>
      <c r="B213" t="str">
        <f>_xlfn.XLOOKUP(A213,Routing_instructions!$A$2:$A$1156,Routing_instructions!$B$2:$B$1156)</f>
        <v>XTHMANA5</v>
      </c>
      <c r="D213">
        <v>29.624039999999901</v>
      </c>
      <c r="E213">
        <v>98.754480000000001</v>
      </c>
      <c r="F213">
        <v>603090</v>
      </c>
      <c r="G213">
        <v>803097</v>
      </c>
      <c r="H213">
        <v>707121</v>
      </c>
      <c r="I213">
        <v>506011</v>
      </c>
    </row>
    <row r="214" spans="1:9">
      <c r="A214" t="s">
        <v>1798</v>
      </c>
      <c r="B214" t="str">
        <f>_xlfn.XLOOKUP(A214,Routing_instructions!$A$2:$A$1156,Routing_instructions!$B$2:$B$1156)</f>
        <v>XSCN1ANA1</v>
      </c>
      <c r="D214">
        <v>32.915880000000001</v>
      </c>
      <c r="E214">
        <v>98.754480000000001</v>
      </c>
    </row>
    <row r="215" spans="1:9">
      <c r="A215" t="s">
        <v>1391</v>
      </c>
      <c r="B215" t="str">
        <f>_xlfn.XLOOKUP(A215,Routing_instructions!$A$2:$A$1156,Routing_instructions!$B$2:$B$1156)</f>
        <v>VSS</v>
      </c>
      <c r="D215">
        <v>36.207719999999597</v>
      </c>
      <c r="E215">
        <v>98.754480000000001</v>
      </c>
    </row>
    <row r="216" spans="1:9">
      <c r="A216" t="s">
        <v>1579</v>
      </c>
      <c r="B216" t="str">
        <f>_xlfn.XLOOKUP(A216,Routing_instructions!$A$2:$A$1156,Routing_instructions!$B$2:$B$1156)</f>
        <v>VCC</v>
      </c>
      <c r="D216">
        <v>39.499559999999597</v>
      </c>
      <c r="E216">
        <v>98.754480000000001</v>
      </c>
    </row>
    <row r="217" spans="1:9">
      <c r="A217" t="s">
        <v>1578</v>
      </c>
      <c r="B217" t="str">
        <f>_xlfn.XLOOKUP(A217,Routing_instructions!$A$2:$A$1156,Routing_instructions!$B$2:$B$1156)</f>
        <v>VCC</v>
      </c>
      <c r="D217">
        <v>42.791399999999598</v>
      </c>
      <c r="E217">
        <v>98.754480000000001</v>
      </c>
    </row>
    <row r="218" spans="1:9">
      <c r="A218" t="s">
        <v>1390</v>
      </c>
      <c r="B218" t="str">
        <f>_xlfn.XLOOKUP(A218,Routing_instructions!$A$2:$A$1156,Routing_instructions!$B$2:$B$1156)</f>
        <v>VSS</v>
      </c>
      <c r="D218">
        <v>46.083239999999599</v>
      </c>
      <c r="E218">
        <v>98.754480000000001</v>
      </c>
    </row>
    <row r="219" spans="1:9">
      <c r="A219" t="s">
        <v>1389</v>
      </c>
      <c r="B219" t="str">
        <f>_xlfn.XLOOKUP(A219,Routing_instructions!$A$2:$A$1156,Routing_instructions!$B$2:$B$1156)</f>
        <v>VSS</v>
      </c>
      <c r="D219">
        <v>49.375079999999997</v>
      </c>
      <c r="E219">
        <v>98.754480000000001</v>
      </c>
    </row>
    <row r="220" spans="1:9">
      <c r="A220" t="s">
        <v>1577</v>
      </c>
      <c r="B220" t="str">
        <f>_xlfn.XLOOKUP(A220,Routing_instructions!$A$2:$A$1156,Routing_instructions!$B$2:$B$1156)</f>
        <v>VCC</v>
      </c>
      <c r="D220">
        <v>52.6669199999996</v>
      </c>
      <c r="E220">
        <v>98.754480000000001</v>
      </c>
    </row>
    <row r="221" spans="1:9">
      <c r="A221" t="s">
        <v>1576</v>
      </c>
      <c r="B221" t="str">
        <f>_xlfn.XLOOKUP(A221,Routing_instructions!$A$2:$A$1156,Routing_instructions!$B$2:$B$1156)</f>
        <v>VCC</v>
      </c>
      <c r="D221">
        <v>55.9587599999996</v>
      </c>
      <c r="E221">
        <v>98.754480000000001</v>
      </c>
    </row>
    <row r="222" spans="1:9">
      <c r="A222" t="s">
        <v>1388</v>
      </c>
      <c r="B222" t="str">
        <f>_xlfn.XLOOKUP(A222,Routing_instructions!$A$2:$A$1156,Routing_instructions!$B$2:$B$1156)</f>
        <v>VSS</v>
      </c>
      <c r="D222">
        <v>59.250599999999601</v>
      </c>
      <c r="E222">
        <v>98.754480000000001</v>
      </c>
    </row>
    <row r="223" spans="1:9">
      <c r="A223" t="s">
        <v>1387</v>
      </c>
      <c r="B223" t="str">
        <f>_xlfn.XLOOKUP(A223,Routing_instructions!$A$2:$A$1156,Routing_instructions!$B$2:$B$1156)</f>
        <v>VSS</v>
      </c>
      <c r="D223">
        <v>62.542439999999601</v>
      </c>
      <c r="E223">
        <v>98.754480000000001</v>
      </c>
    </row>
    <row r="224" spans="1:9">
      <c r="A224" t="s">
        <v>1575</v>
      </c>
      <c r="B224" t="str">
        <f>_xlfn.XLOOKUP(A224,Routing_instructions!$A$2:$A$1156,Routing_instructions!$B$2:$B$1156)</f>
        <v>VCC</v>
      </c>
      <c r="D224">
        <v>65.833883999999998</v>
      </c>
      <c r="E224">
        <v>98.754480000000001</v>
      </c>
    </row>
    <row r="225" spans="1:5">
      <c r="A225" t="s">
        <v>1574</v>
      </c>
      <c r="B225" t="str">
        <f>_xlfn.XLOOKUP(A225,Routing_instructions!$A$2:$A$1156,Routing_instructions!$B$2:$B$1156)</f>
        <v>VCC</v>
      </c>
      <c r="D225">
        <v>69.125724000000005</v>
      </c>
      <c r="E225">
        <v>98.754480000000001</v>
      </c>
    </row>
    <row r="226" spans="1:5">
      <c r="A226" t="s">
        <v>1386</v>
      </c>
      <c r="B226" t="str">
        <f>_xlfn.XLOOKUP(A226,Routing_instructions!$A$2:$A$1156,Routing_instructions!$B$2:$B$1156)</f>
        <v>VSS</v>
      </c>
      <c r="D226">
        <v>72.417563999999601</v>
      </c>
      <c r="E226">
        <v>98.754480000000001</v>
      </c>
    </row>
    <row r="227" spans="1:5">
      <c r="A227" t="s">
        <v>1385</v>
      </c>
      <c r="B227" t="str">
        <f>_xlfn.XLOOKUP(A227,Routing_instructions!$A$2:$A$1156,Routing_instructions!$B$2:$B$1156)</f>
        <v>VSS</v>
      </c>
      <c r="D227">
        <v>75.709403999999594</v>
      </c>
      <c r="E227">
        <v>98.754480000000001</v>
      </c>
    </row>
    <row r="228" spans="1:5">
      <c r="A228" t="s">
        <v>1573</v>
      </c>
      <c r="B228" t="str">
        <f>_xlfn.XLOOKUP(A228,Routing_instructions!$A$2:$A$1156,Routing_instructions!$B$2:$B$1156)</f>
        <v>VCC2</v>
      </c>
      <c r="D228">
        <v>79.001243999999602</v>
      </c>
      <c r="E228">
        <v>98.754480000000001</v>
      </c>
    </row>
    <row r="229" spans="1:5">
      <c r="A229" t="s">
        <v>1572</v>
      </c>
      <c r="B229" t="str">
        <f>_xlfn.XLOOKUP(A229,Routing_instructions!$A$2:$A$1156,Routing_instructions!$B$2:$B$1156)</f>
        <v>VCC2</v>
      </c>
      <c r="D229">
        <v>82.293083999999595</v>
      </c>
      <c r="E229">
        <v>98.754480000000001</v>
      </c>
    </row>
    <row r="230" spans="1:5">
      <c r="A230" t="s">
        <v>1384</v>
      </c>
      <c r="B230" t="str">
        <f>_xlfn.XLOOKUP(A230,Routing_instructions!$A$2:$A$1156,Routing_instructions!$B$2:$B$1156)</f>
        <v>VSS</v>
      </c>
      <c r="D230">
        <v>85.584924000000001</v>
      </c>
      <c r="E230">
        <v>98.754480000000001</v>
      </c>
    </row>
    <row r="231" spans="1:5">
      <c r="A231" t="s">
        <v>1383</v>
      </c>
      <c r="B231" t="str">
        <f>_xlfn.XLOOKUP(A231,Routing_instructions!$A$2:$A$1156,Routing_instructions!$B$2:$B$1156)</f>
        <v>VSS</v>
      </c>
      <c r="D231">
        <v>88.876763999999994</v>
      </c>
      <c r="E231">
        <v>98.754480000000001</v>
      </c>
    </row>
    <row r="232" spans="1:5">
      <c r="A232" t="s">
        <v>1571</v>
      </c>
      <c r="B232" t="str">
        <f>_xlfn.XLOOKUP(A232,Routing_instructions!$A$2:$A$1156,Routing_instructions!$B$2:$B$1156)</f>
        <v>VCC2</v>
      </c>
      <c r="D232">
        <v>92.168604000000002</v>
      </c>
      <c r="E232">
        <v>98.754480000000001</v>
      </c>
    </row>
    <row r="233" spans="1:5">
      <c r="A233" t="s">
        <v>1570</v>
      </c>
      <c r="B233" t="str">
        <f>_xlfn.XLOOKUP(A233,Routing_instructions!$A$2:$A$1156,Routing_instructions!$B$2:$B$1156)</f>
        <v>VCC2</v>
      </c>
      <c r="D233">
        <v>95.460443999999995</v>
      </c>
      <c r="E233">
        <v>98.754480000000001</v>
      </c>
    </row>
    <row r="234" spans="1:5">
      <c r="A234" t="s">
        <v>1382</v>
      </c>
      <c r="B234" t="str">
        <f>_xlfn.XLOOKUP(A234,Routing_instructions!$A$2:$A$1156,Routing_instructions!$B$2:$B$1156)</f>
        <v>VSS</v>
      </c>
      <c r="D234">
        <v>98.752284000000003</v>
      </c>
      <c r="E234">
        <v>98.754480000000001</v>
      </c>
    </row>
    <row r="235" spans="1:5">
      <c r="A235" t="s">
        <v>1392</v>
      </c>
      <c r="B235" t="str">
        <f>_xlfn.XLOOKUP(A235,Routing_instructions!$A$2:$A$1156,Routing_instructions!$B$2:$B$1156)</f>
        <v>VSS</v>
      </c>
      <c r="D235">
        <v>102.043799999999</v>
      </c>
      <c r="E235">
        <v>98.754480000000001</v>
      </c>
    </row>
    <row r="236" spans="1:5">
      <c r="A236" t="s">
        <v>1580</v>
      </c>
      <c r="B236" t="str">
        <f>_xlfn.XLOOKUP(A236,Routing_instructions!$A$2:$A$1156,Routing_instructions!$B$2:$B$1156)</f>
        <v>VCC2</v>
      </c>
      <c r="D236">
        <v>105.33564</v>
      </c>
      <c r="E236">
        <v>98.754480000000001</v>
      </c>
    </row>
    <row r="237" spans="1:5">
      <c r="A237" t="s">
        <v>761</v>
      </c>
      <c r="B237" t="str">
        <f>_xlfn.XLOOKUP(A237,Routing_instructions!$A$2:$A$1156,Routing_instructions!$B$2:$B$1156)</f>
        <v>VSS</v>
      </c>
      <c r="D237">
        <v>108.62748000000001</v>
      </c>
      <c r="E237">
        <v>98.754480000000001</v>
      </c>
    </row>
    <row r="238" spans="1:5">
      <c r="A238" t="s">
        <v>1893</v>
      </c>
      <c r="B238" t="str">
        <f>_xlfn.XLOOKUP(A238,Routing_instructions!$A$2:$A$1156,Routing_instructions!$B$2:$B$1156)</f>
        <v>XSTKVEMMIDR_FH</v>
      </c>
      <c r="D238">
        <v>111.919319999999</v>
      </c>
      <c r="E238">
        <v>98.754480000000001</v>
      </c>
    </row>
    <row r="239" spans="1:5">
      <c r="A239" t="s">
        <v>1891</v>
      </c>
      <c r="B239" t="str">
        <f>_xlfn.XLOOKUP(A239,Routing_instructions!$A$2:$A$1156,Routing_instructions!$B$2:$B$1156)</f>
        <v>XSTKVEMMIDL_MH</v>
      </c>
      <c r="D239">
        <v>115.211159999999</v>
      </c>
      <c r="E239">
        <v>98.754480000000001</v>
      </c>
    </row>
    <row r="240" spans="1:5">
      <c r="A240" t="s">
        <v>1896</v>
      </c>
      <c r="B240" t="str">
        <f>_xlfn.XLOOKUP(A240,Routing_instructions!$A$2:$A$1156,Routing_instructions!$B$2:$B$1156)</f>
        <v>XSTKVEMMIDR_ML</v>
      </c>
      <c r="D240">
        <v>118.503</v>
      </c>
      <c r="E240">
        <v>98.754480000000001</v>
      </c>
    </row>
    <row r="241" spans="1:9">
      <c r="A241" t="s">
        <v>1887</v>
      </c>
      <c r="B241" t="str">
        <f>_xlfn.XLOOKUP(A241,Routing_instructions!$A$2:$A$1156,Routing_instructions!$B$2:$B$1156)</f>
        <v>XSTKVEMMIDL_FH</v>
      </c>
      <c r="D241">
        <v>121.79483999999999</v>
      </c>
      <c r="E241">
        <v>98.754480000000001</v>
      </c>
    </row>
    <row r="242" spans="1:9">
      <c r="A242" t="s">
        <v>1892</v>
      </c>
      <c r="B242" t="str">
        <f>_xlfn.XLOOKUP(A242,Routing_instructions!$A$2:$A$1156,Routing_instructions!$B$2:$B$1156)</f>
        <v>XSTKVEMMIDL_ML</v>
      </c>
      <c r="D242">
        <v>125.08668</v>
      </c>
      <c r="E242">
        <v>98.754480000000001</v>
      </c>
    </row>
    <row r="243" spans="1:9">
      <c r="A243" t="s">
        <v>1890</v>
      </c>
      <c r="B243" t="str">
        <f>_xlfn.XLOOKUP(A243,Routing_instructions!$A$2:$A$1156,Routing_instructions!$B$2:$B$1156)</f>
        <v>XSTKVEMMIDL_FL</v>
      </c>
      <c r="D243">
        <v>128.37852000000001</v>
      </c>
      <c r="E243">
        <v>98.754480000000001</v>
      </c>
    </row>
    <row r="244" spans="1:9">
      <c r="A244" t="s">
        <v>1641</v>
      </c>
      <c r="B244" t="str">
        <f>_xlfn.XLOOKUP(A244,Routing_instructions!$A$2:$A$1156,Routing_instructions!$B$2:$B$1156)</f>
        <v>VCCPLL1_HV_SENSE</v>
      </c>
      <c r="D244">
        <v>0</v>
      </c>
      <c r="E244">
        <v>102.04452000000001</v>
      </c>
    </row>
    <row r="245" spans="1:9">
      <c r="A245" t="s">
        <v>1826</v>
      </c>
      <c r="B245" t="str">
        <f>_xlfn.XLOOKUP(A245,Routing_instructions!$A$2:$A$1156,Routing_instructions!$B$2:$B$1156)</f>
        <v>XPLL3ANA3</v>
      </c>
      <c r="D245">
        <v>3.29039999999998</v>
      </c>
      <c r="E245">
        <v>102.04452000000001</v>
      </c>
      <c r="F245">
        <v>601010</v>
      </c>
      <c r="G245">
        <v>802047</v>
      </c>
      <c r="H245">
        <v>707114</v>
      </c>
      <c r="I245">
        <v>507126</v>
      </c>
    </row>
    <row r="246" spans="1:9">
      <c r="A246" t="s">
        <v>764</v>
      </c>
      <c r="B246" t="str">
        <f>_xlfn.XLOOKUP(A246,Routing_instructions!$A$2:$A$1156,Routing_instructions!$B$2:$B$1156)</f>
        <v>VSS</v>
      </c>
      <c r="D246">
        <v>6.5843999999999596</v>
      </c>
      <c r="E246">
        <v>102.04452000000001</v>
      </c>
      <c r="F246">
        <v>601005</v>
      </c>
      <c r="G246">
        <v>802084</v>
      </c>
      <c r="H246">
        <v>705050</v>
      </c>
      <c r="I246">
        <v>504116</v>
      </c>
    </row>
    <row r="247" spans="1:9">
      <c r="A247" t="s">
        <v>1862</v>
      </c>
      <c r="B247" t="str">
        <f>_xlfn.XLOOKUP(A247,Routing_instructions!$A$2:$A$1156,Routing_instructions!$B$2:$B$1156)</f>
        <v>XPSDVANA[2]</v>
      </c>
      <c r="D247">
        <v>9.8747999999999596</v>
      </c>
      <c r="E247">
        <v>102.04452000000001</v>
      </c>
      <c r="F247">
        <v>601003</v>
      </c>
      <c r="G247">
        <v>802048</v>
      </c>
      <c r="H247">
        <v>705045</v>
      </c>
      <c r="I247">
        <v>504122</v>
      </c>
    </row>
    <row r="248" spans="1:9">
      <c r="A248" t="s">
        <v>1379</v>
      </c>
      <c r="B248" t="str">
        <f>_xlfn.XLOOKUP(A248,Routing_instructions!$A$2:$A$1156,Routing_instructions!$B$2:$B$1156)</f>
        <v>VSS</v>
      </c>
      <c r="D248">
        <v>13.165199999999899</v>
      </c>
      <c r="E248">
        <v>102.04452000000001</v>
      </c>
    </row>
    <row r="249" spans="1:9">
      <c r="A249" t="s">
        <v>1633</v>
      </c>
      <c r="B249" t="str">
        <f>_xlfn.XLOOKUP(A249,Routing_instructions!$A$2:$A$1156,Routing_instructions!$B$2:$B$1156)</f>
        <v>VCCGACT</v>
      </c>
      <c r="D249">
        <v>16.459199999999999</v>
      </c>
      <c r="E249">
        <v>102.04452000000001</v>
      </c>
    </row>
    <row r="250" spans="1:9">
      <c r="A250" t="s">
        <v>1378</v>
      </c>
      <c r="B250" t="str">
        <f>_xlfn.XLOOKUP(A250,Routing_instructions!$A$2:$A$1156,Routing_instructions!$B$2:$B$1156)</f>
        <v>VSS</v>
      </c>
      <c r="D250">
        <v>19.749599999999901</v>
      </c>
      <c r="E250">
        <v>102.04452000000001</v>
      </c>
    </row>
    <row r="251" spans="1:9">
      <c r="A251" t="s">
        <v>1930</v>
      </c>
      <c r="B251" t="str">
        <f>_xlfn.XLOOKUP(A251,Routing_instructions!$A$2:$A$1156,Routing_instructions!$B$2:$B$1156)</f>
        <v>XTHMNBDA</v>
      </c>
      <c r="D251">
        <v>23.043599999999898</v>
      </c>
      <c r="E251">
        <v>102.04452000000001</v>
      </c>
      <c r="F251">
        <v>602053</v>
      </c>
      <c r="G251">
        <v>803125</v>
      </c>
      <c r="H251">
        <v>706031</v>
      </c>
      <c r="I251">
        <v>505072</v>
      </c>
    </row>
    <row r="252" spans="1:9">
      <c r="A252" t="s">
        <v>1928</v>
      </c>
      <c r="B252" t="str">
        <f>_xlfn.XLOOKUP(A252,Routing_instructions!$A$2:$A$1156,Routing_instructions!$B$2:$B$1156)</f>
        <v>XTHMANA3</v>
      </c>
      <c r="D252">
        <v>26.334</v>
      </c>
      <c r="E252">
        <v>102.04452000000001</v>
      </c>
    </row>
    <row r="253" spans="1:9">
      <c r="A253" t="s">
        <v>1927</v>
      </c>
      <c r="B253" t="str">
        <f>_xlfn.XLOOKUP(A253,Routing_instructions!$A$2:$A$1156,Routing_instructions!$B$2:$B$1156)</f>
        <v>XTHMANA2</v>
      </c>
      <c r="D253">
        <v>29.624039999999901</v>
      </c>
      <c r="E253">
        <v>102.04452000000001</v>
      </c>
    </row>
    <row r="254" spans="1:9">
      <c r="A254" t="s">
        <v>1749</v>
      </c>
      <c r="B254" t="str">
        <f>_xlfn.XLOOKUP(A254,Routing_instructions!$A$2:$A$1156,Routing_instructions!$B$2:$B$1156)</f>
        <v>XLYA0_B</v>
      </c>
      <c r="D254">
        <v>32.915880000000001</v>
      </c>
      <c r="E254">
        <v>102.04452000000001</v>
      </c>
      <c r="F254">
        <v>601001</v>
      </c>
      <c r="G254">
        <v>801020</v>
      </c>
      <c r="H254">
        <v>707118</v>
      </c>
      <c r="I254">
        <v>508084</v>
      </c>
    </row>
    <row r="255" spans="1:9">
      <c r="A255" t="s">
        <v>1079</v>
      </c>
      <c r="B255" t="str">
        <f>_xlfn.XLOOKUP(A255,Routing_instructions!$A$2:$A$1156,Routing_instructions!$B$2:$B$1156)</f>
        <v>VSS</v>
      </c>
      <c r="D255">
        <v>36.207719999999597</v>
      </c>
      <c r="E255">
        <v>102.04452000000001</v>
      </c>
    </row>
    <row r="256" spans="1:9">
      <c r="A256" t="s">
        <v>1568</v>
      </c>
      <c r="B256" t="str">
        <f>_xlfn.XLOOKUP(A256,Routing_instructions!$A$2:$A$1156,Routing_instructions!$B$2:$B$1156)</f>
        <v>VCC</v>
      </c>
      <c r="D256">
        <v>39.499559999999597</v>
      </c>
      <c r="E256">
        <v>102.04452000000001</v>
      </c>
    </row>
    <row r="257" spans="1:5">
      <c r="A257" t="s">
        <v>1567</v>
      </c>
      <c r="B257" t="str">
        <f>_xlfn.XLOOKUP(A257,Routing_instructions!$A$2:$A$1156,Routing_instructions!$B$2:$B$1156)</f>
        <v>VCC</v>
      </c>
      <c r="D257">
        <v>42.791399999999598</v>
      </c>
      <c r="E257">
        <v>102.04452000000001</v>
      </c>
    </row>
    <row r="258" spans="1:5">
      <c r="A258" t="s">
        <v>1377</v>
      </c>
      <c r="B258" t="str">
        <f>_xlfn.XLOOKUP(A258,Routing_instructions!$A$2:$A$1156,Routing_instructions!$B$2:$B$1156)</f>
        <v>VSS</v>
      </c>
      <c r="D258">
        <v>46.083239999999599</v>
      </c>
      <c r="E258">
        <v>102.04452000000001</v>
      </c>
    </row>
    <row r="259" spans="1:5">
      <c r="A259" t="s">
        <v>1376</v>
      </c>
      <c r="B259" t="str">
        <f>_xlfn.XLOOKUP(A259,Routing_instructions!$A$2:$A$1156,Routing_instructions!$B$2:$B$1156)</f>
        <v>VSS</v>
      </c>
      <c r="D259">
        <v>49.375079999999997</v>
      </c>
      <c r="E259">
        <v>102.04452000000001</v>
      </c>
    </row>
    <row r="260" spans="1:5">
      <c r="A260" t="s">
        <v>1566</v>
      </c>
      <c r="B260" t="str">
        <f>_xlfn.XLOOKUP(A260,Routing_instructions!$A$2:$A$1156,Routing_instructions!$B$2:$B$1156)</f>
        <v>VCC</v>
      </c>
      <c r="D260">
        <v>52.6669199999996</v>
      </c>
      <c r="E260">
        <v>102.04452000000001</v>
      </c>
    </row>
    <row r="261" spans="1:5">
      <c r="A261" t="s">
        <v>1565</v>
      </c>
      <c r="B261" t="str">
        <f>_xlfn.XLOOKUP(A261,Routing_instructions!$A$2:$A$1156,Routing_instructions!$B$2:$B$1156)</f>
        <v>VCC</v>
      </c>
      <c r="D261">
        <v>55.9587599999996</v>
      </c>
      <c r="E261">
        <v>102.04452000000001</v>
      </c>
    </row>
    <row r="262" spans="1:5">
      <c r="A262" t="s">
        <v>1375</v>
      </c>
      <c r="B262" t="str">
        <f>_xlfn.XLOOKUP(A262,Routing_instructions!$A$2:$A$1156,Routing_instructions!$B$2:$B$1156)</f>
        <v>VSS</v>
      </c>
      <c r="D262">
        <v>59.250599999999601</v>
      </c>
      <c r="E262">
        <v>102.04452000000001</v>
      </c>
    </row>
    <row r="263" spans="1:5">
      <c r="A263" t="s">
        <v>1374</v>
      </c>
      <c r="B263" t="str">
        <f>_xlfn.XLOOKUP(A263,Routing_instructions!$A$2:$A$1156,Routing_instructions!$B$2:$B$1156)</f>
        <v>VSS</v>
      </c>
      <c r="D263">
        <v>62.542439999999601</v>
      </c>
      <c r="E263">
        <v>102.04452000000001</v>
      </c>
    </row>
    <row r="264" spans="1:5">
      <c r="A264" t="s">
        <v>1564</v>
      </c>
      <c r="B264" t="str">
        <f>_xlfn.XLOOKUP(A264,Routing_instructions!$A$2:$A$1156,Routing_instructions!$B$2:$B$1156)</f>
        <v>VCC</v>
      </c>
      <c r="D264">
        <v>65.833883999999998</v>
      </c>
      <c r="E264">
        <v>102.04452000000001</v>
      </c>
    </row>
    <row r="265" spans="1:5">
      <c r="A265" t="s">
        <v>1563</v>
      </c>
      <c r="B265" t="str">
        <f>_xlfn.XLOOKUP(A265,Routing_instructions!$A$2:$A$1156,Routing_instructions!$B$2:$B$1156)</f>
        <v>VCC</v>
      </c>
      <c r="D265">
        <v>69.125724000000005</v>
      </c>
      <c r="E265">
        <v>102.04452000000001</v>
      </c>
    </row>
    <row r="266" spans="1:5">
      <c r="A266" t="s">
        <v>1373</v>
      </c>
      <c r="B266" t="str">
        <f>_xlfn.XLOOKUP(A266,Routing_instructions!$A$2:$A$1156,Routing_instructions!$B$2:$B$1156)</f>
        <v>VSS</v>
      </c>
      <c r="D266">
        <v>72.417563999999601</v>
      </c>
      <c r="E266">
        <v>102.04452000000001</v>
      </c>
    </row>
    <row r="267" spans="1:5">
      <c r="A267" t="s">
        <v>1372</v>
      </c>
      <c r="B267" t="str">
        <f>_xlfn.XLOOKUP(A267,Routing_instructions!$A$2:$A$1156,Routing_instructions!$B$2:$B$1156)</f>
        <v>VSS</v>
      </c>
      <c r="D267">
        <v>75.709403999999594</v>
      </c>
      <c r="E267">
        <v>102.04452000000001</v>
      </c>
    </row>
    <row r="268" spans="1:5">
      <c r="A268" t="s">
        <v>1562</v>
      </c>
      <c r="B268" t="str">
        <f>_xlfn.XLOOKUP(A268,Routing_instructions!$A$2:$A$1156,Routing_instructions!$B$2:$B$1156)</f>
        <v>VCC2</v>
      </c>
      <c r="D268">
        <v>79.001243999999602</v>
      </c>
      <c r="E268">
        <v>102.04452000000001</v>
      </c>
    </row>
    <row r="269" spans="1:5">
      <c r="A269" t="s">
        <v>1561</v>
      </c>
      <c r="B269" t="str">
        <f>_xlfn.XLOOKUP(A269,Routing_instructions!$A$2:$A$1156,Routing_instructions!$B$2:$B$1156)</f>
        <v>VCC2</v>
      </c>
      <c r="D269">
        <v>82.293083999999595</v>
      </c>
      <c r="E269">
        <v>102.04452000000001</v>
      </c>
    </row>
    <row r="270" spans="1:5">
      <c r="A270" t="s">
        <v>1371</v>
      </c>
      <c r="B270" t="str">
        <f>_xlfn.XLOOKUP(A270,Routing_instructions!$A$2:$A$1156,Routing_instructions!$B$2:$B$1156)</f>
        <v>VSS</v>
      </c>
      <c r="D270">
        <v>85.584924000000001</v>
      </c>
      <c r="E270">
        <v>102.04452000000001</v>
      </c>
    </row>
    <row r="271" spans="1:5">
      <c r="A271" t="s">
        <v>1370</v>
      </c>
      <c r="B271" t="str">
        <f>_xlfn.XLOOKUP(A271,Routing_instructions!$A$2:$A$1156,Routing_instructions!$B$2:$B$1156)</f>
        <v>VSS</v>
      </c>
      <c r="D271">
        <v>88.876763999999994</v>
      </c>
      <c r="E271">
        <v>102.04452000000001</v>
      </c>
    </row>
    <row r="272" spans="1:5">
      <c r="A272" t="s">
        <v>1560</v>
      </c>
      <c r="B272" t="str">
        <f>_xlfn.XLOOKUP(A272,Routing_instructions!$A$2:$A$1156,Routing_instructions!$B$2:$B$1156)</f>
        <v>VCC2</v>
      </c>
      <c r="D272">
        <v>92.168604000000002</v>
      </c>
      <c r="E272">
        <v>102.04452000000001</v>
      </c>
    </row>
    <row r="273" spans="1:9">
      <c r="A273" t="s">
        <v>1559</v>
      </c>
      <c r="B273" t="str">
        <f>_xlfn.XLOOKUP(A273,Routing_instructions!$A$2:$A$1156,Routing_instructions!$B$2:$B$1156)</f>
        <v>VCC2</v>
      </c>
      <c r="D273">
        <v>95.460443999999995</v>
      </c>
      <c r="E273">
        <v>102.04452000000001</v>
      </c>
    </row>
    <row r="274" spans="1:9">
      <c r="A274" t="s">
        <v>1369</v>
      </c>
      <c r="B274" t="str">
        <f>_xlfn.XLOOKUP(A274,Routing_instructions!$A$2:$A$1156,Routing_instructions!$B$2:$B$1156)</f>
        <v>VSS</v>
      </c>
      <c r="D274">
        <v>98.752284000000003</v>
      </c>
      <c r="E274">
        <v>102.04452000000001</v>
      </c>
    </row>
    <row r="275" spans="1:9">
      <c r="A275" t="s">
        <v>1381</v>
      </c>
      <c r="B275" t="str">
        <f>_xlfn.XLOOKUP(A275,Routing_instructions!$A$2:$A$1156,Routing_instructions!$B$2:$B$1156)</f>
        <v>VSS</v>
      </c>
      <c r="D275">
        <v>102.043799999999</v>
      </c>
      <c r="E275">
        <v>102.04452000000001</v>
      </c>
    </row>
    <row r="276" spans="1:9">
      <c r="A276" t="s">
        <v>1569</v>
      </c>
      <c r="B276" t="str">
        <f>_xlfn.XLOOKUP(A276,Routing_instructions!$A$2:$A$1156,Routing_instructions!$B$2:$B$1156)</f>
        <v>VCC2</v>
      </c>
      <c r="D276">
        <v>105.33564</v>
      </c>
      <c r="E276">
        <v>102.04452000000001</v>
      </c>
    </row>
    <row r="277" spans="1:9">
      <c r="A277" t="s">
        <v>1380</v>
      </c>
      <c r="B277" t="str">
        <f>_xlfn.XLOOKUP(A277,Routing_instructions!$A$2:$A$1156,Routing_instructions!$B$2:$B$1156)</f>
        <v>VSS</v>
      </c>
      <c r="D277">
        <v>108.62748000000001</v>
      </c>
      <c r="E277">
        <v>102.04452000000001</v>
      </c>
    </row>
    <row r="278" spans="1:9">
      <c r="A278" t="s">
        <v>1702</v>
      </c>
      <c r="B278" t="str">
        <f>_xlfn.XLOOKUP(A278,Routing_instructions!$A$2:$A$1156,Routing_instructions!$B$2:$B$1156)</f>
        <v>XC4VSENSE</v>
      </c>
      <c r="D278">
        <v>111.919319999999</v>
      </c>
      <c r="E278">
        <v>102.04452000000001</v>
      </c>
      <c r="F278">
        <v>605082</v>
      </c>
      <c r="G278">
        <v>809100</v>
      </c>
      <c r="H278">
        <v>709027</v>
      </c>
      <c r="I278">
        <v>505083</v>
      </c>
    </row>
    <row r="279" spans="1:9">
      <c r="A279" t="s">
        <v>1895</v>
      </c>
      <c r="B279" t="str">
        <f>_xlfn.XLOOKUP(A279,Routing_instructions!$A$2:$A$1156,Routing_instructions!$B$2:$B$1156)</f>
        <v>XSTKVEMMIDR_FL</v>
      </c>
      <c r="D279">
        <v>115.211159999999</v>
      </c>
      <c r="E279">
        <v>102.04452000000001</v>
      </c>
    </row>
    <row r="280" spans="1:9">
      <c r="A280" t="s">
        <v>1943</v>
      </c>
      <c r="B280" t="str">
        <f>_xlfn.XLOOKUP(A280,Routing_instructions!$A$2:$A$1156,Routing_instructions!$B$2:$B$1156)</f>
        <v>XVCCMON[1]</v>
      </c>
      <c r="D280">
        <v>118.503</v>
      </c>
      <c r="E280">
        <v>102.04452000000001</v>
      </c>
    </row>
    <row r="281" spans="1:9">
      <c r="A281" t="s">
        <v>1881</v>
      </c>
      <c r="B281" t="str">
        <f>_xlfn.XLOOKUP(A281,Routing_instructions!$A$2:$A$1156,Routing_instructions!$B$2:$B$1156)</f>
        <v>XSTKVEMLWRT_FL</v>
      </c>
      <c r="D281">
        <v>121.79483999999999</v>
      </c>
      <c r="E281">
        <v>102.04452000000001</v>
      </c>
    </row>
    <row r="282" spans="1:9">
      <c r="A282" t="s">
        <v>1866</v>
      </c>
      <c r="B282" t="str">
        <f>_xlfn.XLOOKUP(A282,Routing_instructions!$A$2:$A$1156,Routing_instructions!$B$2:$B$1156)</f>
        <v>XSTKVEMLLCR_FL</v>
      </c>
      <c r="D282">
        <v>125.08668</v>
      </c>
      <c r="E282">
        <v>102.04452000000001</v>
      </c>
    </row>
    <row r="283" spans="1:9">
      <c r="A283" t="s">
        <v>1875</v>
      </c>
      <c r="B283" t="str">
        <f>_xlfn.XLOOKUP(A283,Routing_instructions!$A$2:$A$1156,Routing_instructions!$B$2:$B$1156)</f>
        <v>XSTKVEMLLCR_MH</v>
      </c>
      <c r="D283">
        <v>128.37852000000001</v>
      </c>
      <c r="E283">
        <v>102.04452000000001</v>
      </c>
    </row>
    <row r="284" spans="1:9">
      <c r="A284" t="s">
        <v>1684</v>
      </c>
      <c r="B284" t="str">
        <f>_xlfn.XLOOKUP(A284,Routing_instructions!$A$2:$A$1156,Routing_instructions!$B$2:$B$1156)</f>
        <v>VCCPLL1_SENSE</v>
      </c>
      <c r="D284">
        <v>0</v>
      </c>
      <c r="E284">
        <v>105.33492</v>
      </c>
      <c r="F284">
        <v>602066</v>
      </c>
      <c r="G284">
        <v>801006</v>
      </c>
      <c r="H284">
        <v>707115</v>
      </c>
      <c r="I284">
        <v>508052</v>
      </c>
    </row>
    <row r="285" spans="1:9">
      <c r="A285" t="s">
        <v>1142</v>
      </c>
      <c r="B285" t="str">
        <f>_xlfn.XLOOKUP(A285,Routing_instructions!$A$2:$A$1156,Routing_instructions!$B$2:$B$1156)</f>
        <v>VCCPLL2_HV</v>
      </c>
      <c r="D285">
        <v>3.29039999999998</v>
      </c>
      <c r="E285">
        <v>105.33492</v>
      </c>
      <c r="F285">
        <v>602064</v>
      </c>
      <c r="G285">
        <v>801010</v>
      </c>
      <c r="H285">
        <v>707125</v>
      </c>
      <c r="I285">
        <v>508050</v>
      </c>
    </row>
    <row r="286" spans="1:9">
      <c r="A286" t="s">
        <v>1791</v>
      </c>
      <c r="B286" t="str">
        <f>_xlfn.XLOOKUP(A286,Routing_instructions!$A$2:$A$1156,Routing_instructions!$B$2:$B$1156)</f>
        <v>XPLL1ANA2</v>
      </c>
      <c r="D286">
        <v>6.5843999999999596</v>
      </c>
      <c r="E286">
        <v>105.33492</v>
      </c>
      <c r="F286">
        <v>602069</v>
      </c>
      <c r="G286">
        <v>801007</v>
      </c>
      <c r="H286">
        <v>707124</v>
      </c>
      <c r="I286">
        <v>508051</v>
      </c>
    </row>
    <row r="287" spans="1:9">
      <c r="A287" t="s">
        <v>1366</v>
      </c>
      <c r="B287" t="str">
        <f>_xlfn.XLOOKUP(A287,Routing_instructions!$A$2:$A$1156,Routing_instructions!$B$2:$B$1156)</f>
        <v>XPSDFITS[9]</v>
      </c>
      <c r="D287">
        <v>9.8747999999999596</v>
      </c>
      <c r="E287">
        <v>105.33492</v>
      </c>
    </row>
    <row r="288" spans="1:9">
      <c r="A288" t="s">
        <v>1365</v>
      </c>
      <c r="B288" t="str">
        <f>_xlfn.XLOOKUP(A288,Routing_instructions!$A$2:$A$1156,Routing_instructions!$B$2:$B$1156)</f>
        <v>VSS</v>
      </c>
      <c r="D288">
        <v>13.165199999999899</v>
      </c>
      <c r="E288">
        <v>105.33492</v>
      </c>
    </row>
    <row r="289" spans="1:9">
      <c r="A289" t="s">
        <v>1632</v>
      </c>
      <c r="B289" t="str">
        <f>_xlfn.XLOOKUP(A289,Routing_instructions!$A$2:$A$1156,Routing_instructions!$B$2:$B$1156)</f>
        <v>VCCGACT</v>
      </c>
      <c r="D289">
        <v>16.459199999999999</v>
      </c>
      <c r="E289">
        <v>105.33492</v>
      </c>
    </row>
    <row r="290" spans="1:9">
      <c r="A290" t="s">
        <v>1631</v>
      </c>
      <c r="B290" t="str">
        <f>_xlfn.XLOOKUP(A290,Routing_instructions!$A$2:$A$1156,Routing_instructions!$B$2:$B$1156)</f>
        <v>VCCGACT</v>
      </c>
      <c r="D290">
        <v>19.749599999999901</v>
      </c>
      <c r="E290">
        <v>105.33492</v>
      </c>
    </row>
    <row r="291" spans="1:9">
      <c r="A291" t="s">
        <v>1005</v>
      </c>
      <c r="B291" t="str">
        <f>_xlfn.XLOOKUP(A291,Routing_instructions!$A$2:$A$1156,Routing_instructions!$B$2:$B$1156)</f>
        <v>VSS</v>
      </c>
      <c r="D291">
        <v>23.043599999999898</v>
      </c>
      <c r="E291">
        <v>105.33492</v>
      </c>
      <c r="F291">
        <v>601008</v>
      </c>
      <c r="G291">
        <v>802045</v>
      </c>
      <c r="H291">
        <v>708065</v>
      </c>
      <c r="I291">
        <v>508045</v>
      </c>
    </row>
    <row r="292" spans="1:9">
      <c r="A292" t="s">
        <v>1922</v>
      </c>
      <c r="B292" t="str">
        <f>_xlfn.XLOOKUP(A292,Routing_instructions!$A$2:$A$1156,Routing_instructions!$B$2:$B$1156)</f>
        <v>XTHMANA1</v>
      </c>
      <c r="D292">
        <v>26.334</v>
      </c>
      <c r="E292">
        <v>105.33492</v>
      </c>
    </row>
    <row r="293" spans="1:9">
      <c r="A293" t="s">
        <v>1835</v>
      </c>
      <c r="B293" t="str">
        <f>_xlfn.XLOOKUP(A293,Routing_instructions!$A$2:$A$1156,Routing_instructions!$B$2:$B$1156)</f>
        <v>XTHMANA4</v>
      </c>
      <c r="D293">
        <v>29.624039999999901</v>
      </c>
      <c r="E293">
        <v>105.33492</v>
      </c>
      <c r="F293">
        <v>601028</v>
      </c>
      <c r="G293">
        <v>801034</v>
      </c>
      <c r="H293">
        <v>708069</v>
      </c>
      <c r="I293">
        <v>509004</v>
      </c>
    </row>
    <row r="294" spans="1:9">
      <c r="A294" t="s">
        <v>1747</v>
      </c>
      <c r="B294" t="str">
        <f>_xlfn.XLOOKUP(A294,Routing_instructions!$A$2:$A$1156,Routing_instructions!$B$2:$B$1156)</f>
        <v>XLYA0</v>
      </c>
      <c r="D294">
        <v>32.915880000000001</v>
      </c>
      <c r="E294">
        <v>105.33492</v>
      </c>
      <c r="F294">
        <v>601038</v>
      </c>
      <c r="G294">
        <v>801024</v>
      </c>
      <c r="H294">
        <v>706005</v>
      </c>
      <c r="I294">
        <v>505041</v>
      </c>
    </row>
    <row r="295" spans="1:9">
      <c r="A295" t="s">
        <v>760</v>
      </c>
      <c r="B295" t="str">
        <f>_xlfn.XLOOKUP(A295,Routing_instructions!$A$2:$A$1156,Routing_instructions!$B$2:$B$1156)</f>
        <v>VSS</v>
      </c>
      <c r="D295">
        <v>36.207719999999597</v>
      </c>
      <c r="E295">
        <v>105.33492</v>
      </c>
    </row>
    <row r="296" spans="1:9">
      <c r="A296" t="s">
        <v>1557</v>
      </c>
      <c r="B296" t="str">
        <f>_xlfn.XLOOKUP(A296,Routing_instructions!$A$2:$A$1156,Routing_instructions!$B$2:$B$1156)</f>
        <v>VCC</v>
      </c>
      <c r="D296">
        <v>39.499559999999597</v>
      </c>
      <c r="E296">
        <v>105.33492</v>
      </c>
    </row>
    <row r="297" spans="1:9">
      <c r="A297" t="s">
        <v>1556</v>
      </c>
      <c r="B297" t="str">
        <f>_xlfn.XLOOKUP(A297,Routing_instructions!$A$2:$A$1156,Routing_instructions!$B$2:$B$1156)</f>
        <v>VCC</v>
      </c>
      <c r="D297">
        <v>42.791399999999598</v>
      </c>
      <c r="E297">
        <v>105.33492</v>
      </c>
    </row>
    <row r="298" spans="1:9">
      <c r="A298" t="s">
        <v>1364</v>
      </c>
      <c r="B298" t="str">
        <f>_xlfn.XLOOKUP(A298,Routing_instructions!$A$2:$A$1156,Routing_instructions!$B$2:$B$1156)</f>
        <v>VSS</v>
      </c>
      <c r="D298">
        <v>46.083239999999599</v>
      </c>
      <c r="E298">
        <v>105.33492</v>
      </c>
    </row>
    <row r="299" spans="1:9">
      <c r="A299" t="s">
        <v>1363</v>
      </c>
      <c r="B299" t="str">
        <f>_xlfn.XLOOKUP(A299,Routing_instructions!$A$2:$A$1156,Routing_instructions!$B$2:$B$1156)</f>
        <v>VSS</v>
      </c>
      <c r="D299">
        <v>49.375079999999997</v>
      </c>
      <c r="E299">
        <v>105.33492</v>
      </c>
    </row>
    <row r="300" spans="1:9">
      <c r="A300" t="s">
        <v>1555</v>
      </c>
      <c r="B300" t="str">
        <f>_xlfn.XLOOKUP(A300,Routing_instructions!$A$2:$A$1156,Routing_instructions!$B$2:$B$1156)</f>
        <v>VCC</v>
      </c>
      <c r="D300">
        <v>52.6669199999996</v>
      </c>
      <c r="E300">
        <v>105.33492</v>
      </c>
    </row>
    <row r="301" spans="1:9">
      <c r="A301" t="s">
        <v>1554</v>
      </c>
      <c r="B301" t="str">
        <f>_xlfn.XLOOKUP(A301,Routing_instructions!$A$2:$A$1156,Routing_instructions!$B$2:$B$1156)</f>
        <v>VCC</v>
      </c>
      <c r="D301">
        <v>55.9587599999996</v>
      </c>
      <c r="E301">
        <v>105.33492</v>
      </c>
    </row>
    <row r="302" spans="1:9">
      <c r="A302" t="s">
        <v>1362</v>
      </c>
      <c r="B302" t="str">
        <f>_xlfn.XLOOKUP(A302,Routing_instructions!$A$2:$A$1156,Routing_instructions!$B$2:$B$1156)</f>
        <v>VSS</v>
      </c>
      <c r="D302">
        <v>59.250599999999601</v>
      </c>
      <c r="E302">
        <v>105.33492</v>
      </c>
    </row>
    <row r="303" spans="1:9">
      <c r="A303" t="s">
        <v>1361</v>
      </c>
      <c r="B303" t="str">
        <f>_xlfn.XLOOKUP(A303,Routing_instructions!$A$2:$A$1156,Routing_instructions!$B$2:$B$1156)</f>
        <v>VSS</v>
      </c>
      <c r="D303">
        <v>62.542439999999601</v>
      </c>
      <c r="E303">
        <v>105.33492</v>
      </c>
    </row>
    <row r="304" spans="1:9">
      <c r="A304" t="s">
        <v>1553</v>
      </c>
      <c r="B304" t="str">
        <f>_xlfn.XLOOKUP(A304,Routing_instructions!$A$2:$A$1156,Routing_instructions!$B$2:$B$1156)</f>
        <v>VCC</v>
      </c>
      <c r="D304">
        <v>65.833883999999998</v>
      </c>
      <c r="E304">
        <v>105.33492</v>
      </c>
    </row>
    <row r="305" spans="1:9">
      <c r="A305" t="s">
        <v>1552</v>
      </c>
      <c r="B305" t="str">
        <f>_xlfn.XLOOKUP(A305,Routing_instructions!$A$2:$A$1156,Routing_instructions!$B$2:$B$1156)</f>
        <v>VCC</v>
      </c>
      <c r="D305">
        <v>69.125724000000005</v>
      </c>
      <c r="E305">
        <v>105.33492</v>
      </c>
    </row>
    <row r="306" spans="1:9">
      <c r="A306" t="s">
        <v>1360</v>
      </c>
      <c r="B306" t="str">
        <f>_xlfn.XLOOKUP(A306,Routing_instructions!$A$2:$A$1156,Routing_instructions!$B$2:$B$1156)</f>
        <v>VSS</v>
      </c>
      <c r="D306">
        <v>72.417563999999601</v>
      </c>
      <c r="E306">
        <v>105.33492</v>
      </c>
    </row>
    <row r="307" spans="1:9">
      <c r="A307" t="s">
        <v>1359</v>
      </c>
      <c r="B307" t="str">
        <f>_xlfn.XLOOKUP(A307,Routing_instructions!$A$2:$A$1156,Routing_instructions!$B$2:$B$1156)</f>
        <v>VSS</v>
      </c>
      <c r="D307">
        <v>75.709403999999594</v>
      </c>
      <c r="E307">
        <v>105.33492</v>
      </c>
    </row>
    <row r="308" spans="1:9">
      <c r="A308" t="s">
        <v>1551</v>
      </c>
      <c r="B308" t="str">
        <f>_xlfn.XLOOKUP(A308,Routing_instructions!$A$2:$A$1156,Routing_instructions!$B$2:$B$1156)</f>
        <v>VCC2</v>
      </c>
      <c r="D308">
        <v>79.001243999999602</v>
      </c>
      <c r="E308">
        <v>105.33492</v>
      </c>
    </row>
    <row r="309" spans="1:9">
      <c r="A309" t="s">
        <v>1550</v>
      </c>
      <c r="B309" t="str">
        <f>_xlfn.XLOOKUP(A309,Routing_instructions!$A$2:$A$1156,Routing_instructions!$B$2:$B$1156)</f>
        <v>VCC2</v>
      </c>
      <c r="D309">
        <v>82.293083999999595</v>
      </c>
      <c r="E309">
        <v>105.33492</v>
      </c>
    </row>
    <row r="310" spans="1:9">
      <c r="A310" t="s">
        <v>1358</v>
      </c>
      <c r="B310" t="str">
        <f>_xlfn.XLOOKUP(A310,Routing_instructions!$A$2:$A$1156,Routing_instructions!$B$2:$B$1156)</f>
        <v>VSS</v>
      </c>
      <c r="D310">
        <v>85.584924000000001</v>
      </c>
      <c r="E310">
        <v>105.33492</v>
      </c>
    </row>
    <row r="311" spans="1:9">
      <c r="A311" t="s">
        <v>1357</v>
      </c>
      <c r="B311" t="str">
        <f>_xlfn.XLOOKUP(A311,Routing_instructions!$A$2:$A$1156,Routing_instructions!$B$2:$B$1156)</f>
        <v>VSS</v>
      </c>
      <c r="D311">
        <v>88.876763999999994</v>
      </c>
      <c r="E311">
        <v>105.33492</v>
      </c>
    </row>
    <row r="312" spans="1:9">
      <c r="A312" t="s">
        <v>1549</v>
      </c>
      <c r="B312" t="str">
        <f>_xlfn.XLOOKUP(A312,Routing_instructions!$A$2:$A$1156,Routing_instructions!$B$2:$B$1156)</f>
        <v>VCC2</v>
      </c>
      <c r="D312">
        <v>92.168604000000002</v>
      </c>
      <c r="E312">
        <v>105.33492</v>
      </c>
    </row>
    <row r="313" spans="1:9">
      <c r="A313" t="s">
        <v>1548</v>
      </c>
      <c r="B313" t="str">
        <f>_xlfn.XLOOKUP(A313,Routing_instructions!$A$2:$A$1156,Routing_instructions!$B$2:$B$1156)</f>
        <v>VCC2</v>
      </c>
      <c r="D313">
        <v>95.460443999999995</v>
      </c>
      <c r="E313">
        <v>105.33492</v>
      </c>
    </row>
    <row r="314" spans="1:9">
      <c r="A314" t="s">
        <v>1356</v>
      </c>
      <c r="B314" t="str">
        <f>_xlfn.XLOOKUP(A314,Routing_instructions!$A$2:$A$1156,Routing_instructions!$B$2:$B$1156)</f>
        <v>VSS</v>
      </c>
      <c r="D314">
        <v>98.752284000000003</v>
      </c>
      <c r="E314">
        <v>105.33492</v>
      </c>
    </row>
    <row r="315" spans="1:9">
      <c r="A315" t="s">
        <v>1368</v>
      </c>
      <c r="B315" t="str">
        <f>_xlfn.XLOOKUP(A315,Routing_instructions!$A$2:$A$1156,Routing_instructions!$B$2:$B$1156)</f>
        <v>VSS</v>
      </c>
      <c r="D315">
        <v>102.043799999999</v>
      </c>
      <c r="E315">
        <v>105.33492</v>
      </c>
    </row>
    <row r="316" spans="1:9">
      <c r="A316" t="s">
        <v>1558</v>
      </c>
      <c r="B316" t="str">
        <f>_xlfn.XLOOKUP(A316,Routing_instructions!$A$2:$A$1156,Routing_instructions!$B$2:$B$1156)</f>
        <v>VCC2</v>
      </c>
      <c r="D316">
        <v>105.33564</v>
      </c>
      <c r="E316">
        <v>105.33492</v>
      </c>
    </row>
    <row r="317" spans="1:9">
      <c r="A317" t="s">
        <v>1367</v>
      </c>
      <c r="B317" t="str">
        <f>_xlfn.XLOOKUP(A317,Routing_instructions!$A$2:$A$1156,Routing_instructions!$B$2:$B$1156)</f>
        <v>VSS</v>
      </c>
      <c r="D317">
        <v>108.62748000000001</v>
      </c>
      <c r="E317">
        <v>105.33492</v>
      </c>
    </row>
    <row r="318" spans="1:9">
      <c r="A318" t="s">
        <v>1886</v>
      </c>
      <c r="B318" t="str">
        <f>_xlfn.XLOOKUP(A318,Routing_instructions!$A$2:$A$1156,Routing_instructions!$B$2:$B$1156)</f>
        <v>XSTKVEMLWRT_ML</v>
      </c>
      <c r="D318">
        <v>111.919319999999</v>
      </c>
      <c r="E318">
        <v>105.33492</v>
      </c>
      <c r="F318">
        <v>608058</v>
      </c>
      <c r="G318">
        <v>809086</v>
      </c>
      <c r="H318">
        <v>709005</v>
      </c>
      <c r="I318">
        <v>507127</v>
      </c>
    </row>
    <row r="319" spans="1:9">
      <c r="A319" t="s">
        <v>1950</v>
      </c>
      <c r="B319" t="str">
        <f>_xlfn.XLOOKUP(A319,Routing_instructions!$A$2:$A$1156,Routing_instructions!$B$2:$B$1156)</f>
        <v>XVSSMON[1]</v>
      </c>
      <c r="D319">
        <v>115.211159999999</v>
      </c>
      <c r="E319">
        <v>105.33492</v>
      </c>
    </row>
    <row r="320" spans="1:9">
      <c r="A320" t="s">
        <v>1864</v>
      </c>
      <c r="B320" t="str">
        <f>_xlfn.XLOOKUP(A320,Routing_instructions!$A$2:$A$1156,Routing_instructions!$B$2:$B$1156)</f>
        <v>XSTKVEMLLCR_FH</v>
      </c>
      <c r="D320">
        <v>118.503</v>
      </c>
      <c r="E320">
        <v>105.33492</v>
      </c>
    </row>
    <row r="321" spans="1:9">
      <c r="A321" t="s">
        <v>1877</v>
      </c>
      <c r="B321" t="str">
        <f>_xlfn.XLOOKUP(A321,Routing_instructions!$A$2:$A$1156,Routing_instructions!$B$2:$B$1156)</f>
        <v>XSTKVEMLLCR_ML</v>
      </c>
      <c r="D321">
        <v>121.79483999999999</v>
      </c>
      <c r="E321">
        <v>105.33492</v>
      </c>
    </row>
    <row r="322" spans="1:9">
      <c r="A322" t="s">
        <v>1914</v>
      </c>
      <c r="B322" t="str">
        <f>_xlfn.XLOOKUP(A322,Routing_instructions!$A$2:$A$1156,Routing_instructions!$B$2:$B$1156)</f>
        <v>XSTKVLOWLFT_MH</v>
      </c>
      <c r="D322">
        <v>125.08668</v>
      </c>
      <c r="E322">
        <v>105.33492</v>
      </c>
    </row>
    <row r="323" spans="1:9">
      <c r="A323" t="s">
        <v>1910</v>
      </c>
      <c r="B323" t="str">
        <f>_xlfn.XLOOKUP(A323,Routing_instructions!$A$2:$A$1156,Routing_instructions!$B$2:$B$1156)</f>
        <v>XSTKVLOWLFT_FL</v>
      </c>
      <c r="D323">
        <v>128.37852000000001</v>
      </c>
      <c r="E323">
        <v>105.33492</v>
      </c>
    </row>
    <row r="324" spans="1:9">
      <c r="A324" t="s">
        <v>1792</v>
      </c>
      <c r="B324" t="str">
        <f>_xlfn.XLOOKUP(A324,Routing_instructions!$A$2:$A$1156,Routing_instructions!$B$2:$B$1156)</f>
        <v>XPLL1ANA3</v>
      </c>
      <c r="D324">
        <v>0</v>
      </c>
      <c r="E324">
        <v>108.62891999999999</v>
      </c>
    </row>
    <row r="325" spans="1:9">
      <c r="A325" t="s">
        <v>1353</v>
      </c>
      <c r="B325" t="str">
        <f>_xlfn.XLOOKUP(A325,Routing_instructions!$A$2:$A$1156,Routing_instructions!$B$2:$B$1156)</f>
        <v>VSS</v>
      </c>
      <c r="D325">
        <v>3.29039999999998</v>
      </c>
      <c r="E325">
        <v>108.62891999999999</v>
      </c>
    </row>
    <row r="326" spans="1:9">
      <c r="A326" t="s">
        <v>1689</v>
      </c>
      <c r="B326" t="str">
        <f>_xlfn.XLOOKUP(A326,Routing_instructions!$A$2:$A$1156,Routing_instructions!$B$2:$B$1156)</f>
        <v>VCCPLL4</v>
      </c>
      <c r="D326">
        <v>6.5843999999999596</v>
      </c>
      <c r="E326">
        <v>108.62891999999999</v>
      </c>
    </row>
    <row r="327" spans="1:9">
      <c r="A327" t="s">
        <v>1016</v>
      </c>
      <c r="B327" t="str">
        <f>_xlfn.XLOOKUP(A327,Routing_instructions!$A$2:$A$1156,Routing_instructions!$B$2:$B$1156)</f>
        <v>XPSDFITS[3]</v>
      </c>
      <c r="D327">
        <v>9.8747999999999596</v>
      </c>
      <c r="E327">
        <v>108.62891999999999</v>
      </c>
    </row>
    <row r="328" spans="1:9">
      <c r="A328" t="s">
        <v>1801</v>
      </c>
      <c r="B328" t="str">
        <f>_xlfn.XLOOKUP(A328,Routing_instructions!$A$2:$A$1156,Routing_instructions!$B$2:$B$1156)</f>
        <v>XSCN2ANA2</v>
      </c>
      <c r="D328">
        <v>13.165199999999899</v>
      </c>
      <c r="E328">
        <v>108.62891999999999</v>
      </c>
      <c r="F328">
        <v>602083</v>
      </c>
      <c r="G328">
        <v>801036</v>
      </c>
      <c r="H328">
        <v>709013</v>
      </c>
      <c r="I328">
        <v>505074</v>
      </c>
    </row>
    <row r="329" spans="1:9">
      <c r="A329" t="s">
        <v>1630</v>
      </c>
      <c r="B329" t="str">
        <f>_xlfn.XLOOKUP(A329,Routing_instructions!$A$2:$A$1156,Routing_instructions!$B$2:$B$1156)</f>
        <v>VCCGACT</v>
      </c>
      <c r="D329">
        <v>16.459199999999999</v>
      </c>
      <c r="E329">
        <v>108.62891999999999</v>
      </c>
    </row>
    <row r="330" spans="1:9">
      <c r="A330" t="s">
        <v>1004</v>
      </c>
      <c r="B330" t="str">
        <f>_xlfn.XLOOKUP(A330,Routing_instructions!$A$2:$A$1156,Routing_instructions!$B$2:$B$1156)</f>
        <v>XPSDFITS[1]</v>
      </c>
      <c r="D330">
        <v>19.749599999999901</v>
      </c>
      <c r="E330">
        <v>108.62891999999999</v>
      </c>
      <c r="F330">
        <v>602083</v>
      </c>
      <c r="G330">
        <v>801036</v>
      </c>
      <c r="H330">
        <v>709013</v>
      </c>
      <c r="I330">
        <v>505074</v>
      </c>
    </row>
    <row r="331" spans="1:9">
      <c r="A331" t="s">
        <v>1934</v>
      </c>
      <c r="B331" t="str">
        <f>_xlfn.XLOOKUP(A331,Routing_instructions!$A$2:$A$1156,Routing_instructions!$B$2:$B$1156)</f>
        <v>XTHMNBDC</v>
      </c>
      <c r="D331">
        <v>23.043599999999898</v>
      </c>
      <c r="E331">
        <v>108.62891999999999</v>
      </c>
      <c r="F331">
        <v>607032</v>
      </c>
      <c r="G331">
        <v>807016</v>
      </c>
      <c r="H331">
        <v>701127</v>
      </c>
      <c r="I331">
        <v>502041</v>
      </c>
    </row>
    <row r="332" spans="1:9">
      <c r="A332" t="s">
        <v>757</v>
      </c>
      <c r="B332" t="str">
        <f>_xlfn.XLOOKUP(A332,Routing_instructions!$A$2:$A$1156,Routing_instructions!$B$2:$B$1156)</f>
        <v>XACTDIGVIEW[1]</v>
      </c>
      <c r="D332">
        <v>26.334</v>
      </c>
      <c r="E332">
        <v>108.62891999999999</v>
      </c>
    </row>
    <row r="333" spans="1:9">
      <c r="A333" t="s">
        <v>773</v>
      </c>
      <c r="B333" t="str">
        <f>_xlfn.XLOOKUP(A333,Routing_instructions!$A$2:$A$1156,Routing_instructions!$B$2:$B$1156)</f>
        <v>XACTPDFIN[0]</v>
      </c>
      <c r="D333">
        <v>29.624039999999901</v>
      </c>
      <c r="E333">
        <v>108.62891999999999</v>
      </c>
    </row>
    <row r="334" spans="1:9">
      <c r="A334" t="s">
        <v>1751</v>
      </c>
      <c r="B334" t="str">
        <f>_xlfn.XLOOKUP(A334,Routing_instructions!$A$2:$A$1156,Routing_instructions!$B$2:$B$1156)</f>
        <v>XLYA1_B</v>
      </c>
      <c r="D334">
        <v>32.915880000000001</v>
      </c>
      <c r="E334">
        <v>108.62891999999999</v>
      </c>
      <c r="F334">
        <v>602061</v>
      </c>
      <c r="G334">
        <v>801017</v>
      </c>
      <c r="H334">
        <v>705042</v>
      </c>
      <c r="I334">
        <v>506006</v>
      </c>
    </row>
    <row r="335" spans="1:9">
      <c r="A335" t="s">
        <v>1352</v>
      </c>
      <c r="B335" t="str">
        <f>_xlfn.XLOOKUP(A335,Routing_instructions!$A$2:$A$1156,Routing_instructions!$B$2:$B$1156)</f>
        <v>VSS</v>
      </c>
      <c r="D335">
        <v>36.207719999999597</v>
      </c>
      <c r="E335">
        <v>108.62891999999999</v>
      </c>
    </row>
    <row r="336" spans="1:9">
      <c r="A336" t="s">
        <v>1546</v>
      </c>
      <c r="B336" t="str">
        <f>_xlfn.XLOOKUP(A336,Routing_instructions!$A$2:$A$1156,Routing_instructions!$B$2:$B$1156)</f>
        <v>VCC</v>
      </c>
      <c r="D336">
        <v>39.499559999999597</v>
      </c>
      <c r="E336">
        <v>108.62891999999999</v>
      </c>
    </row>
    <row r="337" spans="1:5">
      <c r="A337" t="s">
        <v>1545</v>
      </c>
      <c r="B337" t="str">
        <f>_xlfn.XLOOKUP(A337,Routing_instructions!$A$2:$A$1156,Routing_instructions!$B$2:$B$1156)</f>
        <v>VCC</v>
      </c>
      <c r="D337">
        <v>42.791399999999598</v>
      </c>
      <c r="E337">
        <v>108.62891999999999</v>
      </c>
    </row>
    <row r="338" spans="1:5">
      <c r="A338" t="s">
        <v>1351</v>
      </c>
      <c r="B338" t="str">
        <f>_xlfn.XLOOKUP(A338,Routing_instructions!$A$2:$A$1156,Routing_instructions!$B$2:$B$1156)</f>
        <v>VSS</v>
      </c>
      <c r="D338">
        <v>46.083239999999599</v>
      </c>
      <c r="E338">
        <v>108.62891999999999</v>
      </c>
    </row>
    <row r="339" spans="1:5">
      <c r="A339" t="s">
        <v>1350</v>
      </c>
      <c r="B339" t="str">
        <f>_xlfn.XLOOKUP(A339,Routing_instructions!$A$2:$A$1156,Routing_instructions!$B$2:$B$1156)</f>
        <v>VSS</v>
      </c>
      <c r="D339">
        <v>49.375079999999997</v>
      </c>
      <c r="E339">
        <v>108.62891999999999</v>
      </c>
    </row>
    <row r="340" spans="1:5">
      <c r="A340" t="s">
        <v>1544</v>
      </c>
      <c r="B340" t="str">
        <f>_xlfn.XLOOKUP(A340,Routing_instructions!$A$2:$A$1156,Routing_instructions!$B$2:$B$1156)</f>
        <v>VCC</v>
      </c>
      <c r="D340">
        <v>52.6669199999996</v>
      </c>
      <c r="E340">
        <v>108.62891999999999</v>
      </c>
    </row>
    <row r="341" spans="1:5">
      <c r="A341" t="s">
        <v>1543</v>
      </c>
      <c r="B341" t="str">
        <f>_xlfn.XLOOKUP(A341,Routing_instructions!$A$2:$A$1156,Routing_instructions!$B$2:$B$1156)</f>
        <v>VCC</v>
      </c>
      <c r="D341">
        <v>55.9587599999996</v>
      </c>
      <c r="E341">
        <v>108.62891999999999</v>
      </c>
    </row>
    <row r="342" spans="1:5">
      <c r="A342" t="s">
        <v>1349</v>
      </c>
      <c r="B342" t="str">
        <f>_xlfn.XLOOKUP(A342,Routing_instructions!$A$2:$A$1156,Routing_instructions!$B$2:$B$1156)</f>
        <v>VSS</v>
      </c>
      <c r="D342">
        <v>59.250599999999601</v>
      </c>
      <c r="E342">
        <v>108.62891999999999</v>
      </c>
    </row>
    <row r="343" spans="1:5">
      <c r="A343" t="s">
        <v>1348</v>
      </c>
      <c r="B343" t="str">
        <f>_xlfn.XLOOKUP(A343,Routing_instructions!$A$2:$A$1156,Routing_instructions!$B$2:$B$1156)</f>
        <v>VSS</v>
      </c>
      <c r="D343">
        <v>62.542439999999601</v>
      </c>
      <c r="E343">
        <v>108.62891999999999</v>
      </c>
    </row>
    <row r="344" spans="1:5">
      <c r="A344" t="s">
        <v>1542</v>
      </c>
      <c r="B344" t="str">
        <f>_xlfn.XLOOKUP(A344,Routing_instructions!$A$2:$A$1156,Routing_instructions!$B$2:$B$1156)</f>
        <v>VCC</v>
      </c>
      <c r="D344">
        <v>65.833883999999998</v>
      </c>
      <c r="E344">
        <v>108.62891999999999</v>
      </c>
    </row>
    <row r="345" spans="1:5">
      <c r="A345" t="s">
        <v>1541</v>
      </c>
      <c r="B345" t="str">
        <f>_xlfn.XLOOKUP(A345,Routing_instructions!$A$2:$A$1156,Routing_instructions!$B$2:$B$1156)</f>
        <v>VCC</v>
      </c>
      <c r="D345">
        <v>69.125724000000005</v>
      </c>
      <c r="E345">
        <v>108.62891999999999</v>
      </c>
    </row>
    <row r="346" spans="1:5">
      <c r="A346" t="s">
        <v>1347</v>
      </c>
      <c r="B346" t="str">
        <f>_xlfn.XLOOKUP(A346,Routing_instructions!$A$2:$A$1156,Routing_instructions!$B$2:$B$1156)</f>
        <v>VSS</v>
      </c>
      <c r="D346">
        <v>72.417563999999601</v>
      </c>
      <c r="E346">
        <v>108.62891999999999</v>
      </c>
    </row>
    <row r="347" spans="1:5">
      <c r="A347" t="s">
        <v>1346</v>
      </c>
      <c r="B347" t="str">
        <f>_xlfn.XLOOKUP(A347,Routing_instructions!$A$2:$A$1156,Routing_instructions!$B$2:$B$1156)</f>
        <v>VSS</v>
      </c>
      <c r="D347">
        <v>75.709403999999594</v>
      </c>
      <c r="E347">
        <v>108.62891999999999</v>
      </c>
    </row>
    <row r="348" spans="1:5">
      <c r="A348" t="s">
        <v>1540</v>
      </c>
      <c r="B348" t="str">
        <f>_xlfn.XLOOKUP(A348,Routing_instructions!$A$2:$A$1156,Routing_instructions!$B$2:$B$1156)</f>
        <v>VCC2</v>
      </c>
      <c r="D348">
        <v>79.001243999999602</v>
      </c>
      <c r="E348">
        <v>108.62891999999999</v>
      </c>
    </row>
    <row r="349" spans="1:5">
      <c r="A349" t="s">
        <v>1539</v>
      </c>
      <c r="B349" t="str">
        <f>_xlfn.XLOOKUP(A349,Routing_instructions!$A$2:$A$1156,Routing_instructions!$B$2:$B$1156)</f>
        <v>VCC2</v>
      </c>
      <c r="D349">
        <v>82.293083999999595</v>
      </c>
      <c r="E349">
        <v>108.62891999999999</v>
      </c>
    </row>
    <row r="350" spans="1:5">
      <c r="A350" t="s">
        <v>1345</v>
      </c>
      <c r="B350" t="str">
        <f>_xlfn.XLOOKUP(A350,Routing_instructions!$A$2:$A$1156,Routing_instructions!$B$2:$B$1156)</f>
        <v>VSS</v>
      </c>
      <c r="D350">
        <v>85.584924000000001</v>
      </c>
      <c r="E350">
        <v>108.62891999999999</v>
      </c>
    </row>
    <row r="351" spans="1:5">
      <c r="A351" t="s">
        <v>1344</v>
      </c>
      <c r="B351" t="str">
        <f>_xlfn.XLOOKUP(A351,Routing_instructions!$A$2:$A$1156,Routing_instructions!$B$2:$B$1156)</f>
        <v>VSS</v>
      </c>
      <c r="D351">
        <v>88.876763999999994</v>
      </c>
      <c r="E351">
        <v>108.62891999999999</v>
      </c>
    </row>
    <row r="352" spans="1:5">
      <c r="A352" t="s">
        <v>1538</v>
      </c>
      <c r="B352" t="str">
        <f>_xlfn.XLOOKUP(A352,Routing_instructions!$A$2:$A$1156,Routing_instructions!$B$2:$B$1156)</f>
        <v>VCC2</v>
      </c>
      <c r="D352">
        <v>92.168604000000002</v>
      </c>
      <c r="E352">
        <v>108.62891999999999</v>
      </c>
    </row>
    <row r="353" spans="1:9">
      <c r="A353" t="s">
        <v>1537</v>
      </c>
      <c r="B353" t="str">
        <f>_xlfn.XLOOKUP(A353,Routing_instructions!$A$2:$A$1156,Routing_instructions!$B$2:$B$1156)</f>
        <v>VCC2</v>
      </c>
      <c r="D353">
        <v>95.460443999999995</v>
      </c>
      <c r="E353">
        <v>108.62891999999999</v>
      </c>
    </row>
    <row r="354" spans="1:9">
      <c r="A354" t="s">
        <v>1343</v>
      </c>
      <c r="B354" t="str">
        <f>_xlfn.XLOOKUP(A354,Routing_instructions!$A$2:$A$1156,Routing_instructions!$B$2:$B$1156)</f>
        <v>VSS</v>
      </c>
      <c r="D354">
        <v>98.752284000000003</v>
      </c>
      <c r="E354">
        <v>108.62891999999999</v>
      </c>
    </row>
    <row r="355" spans="1:9">
      <c r="A355" t="s">
        <v>1355</v>
      </c>
      <c r="B355" t="str">
        <f>_xlfn.XLOOKUP(A355,Routing_instructions!$A$2:$A$1156,Routing_instructions!$B$2:$B$1156)</f>
        <v>VSS</v>
      </c>
      <c r="D355">
        <v>102.043799999999</v>
      </c>
      <c r="E355">
        <v>108.62891999999999</v>
      </c>
    </row>
    <row r="356" spans="1:9">
      <c r="A356" t="s">
        <v>1547</v>
      </c>
      <c r="B356" t="str">
        <f>_xlfn.XLOOKUP(A356,Routing_instructions!$A$2:$A$1156,Routing_instructions!$B$2:$B$1156)</f>
        <v>VCC2</v>
      </c>
      <c r="D356">
        <v>105.33564</v>
      </c>
      <c r="E356">
        <v>108.62891999999999</v>
      </c>
    </row>
    <row r="357" spans="1:9">
      <c r="A357" t="s">
        <v>1354</v>
      </c>
      <c r="B357" t="str">
        <f>_xlfn.XLOOKUP(A357,Routing_instructions!$A$2:$A$1156,Routing_instructions!$B$2:$B$1156)</f>
        <v>VSS</v>
      </c>
      <c r="D357">
        <v>108.62748000000001</v>
      </c>
      <c r="E357">
        <v>108.62891999999999</v>
      </c>
    </row>
    <row r="358" spans="1:9">
      <c r="A358" t="s">
        <v>1878</v>
      </c>
      <c r="B358" t="str">
        <f>_xlfn.XLOOKUP(A358,Routing_instructions!$A$2:$A$1156,Routing_instructions!$B$2:$B$1156)</f>
        <v>XSTKVEMLWRT_FH</v>
      </c>
      <c r="D358">
        <v>111.919319999999</v>
      </c>
      <c r="E358">
        <v>108.62891999999999</v>
      </c>
      <c r="F358">
        <v>603094</v>
      </c>
      <c r="G358">
        <v>809127</v>
      </c>
      <c r="H358">
        <v>708074</v>
      </c>
      <c r="I358">
        <v>506039</v>
      </c>
    </row>
    <row r="359" spans="1:9">
      <c r="A359" t="s">
        <v>1829</v>
      </c>
      <c r="B359" t="str">
        <f>_xlfn.XLOOKUP(A359,Routing_instructions!$A$2:$A$1156,Routing_instructions!$B$2:$B$1156)</f>
        <v>XSTKTV1EMLLCR_FL</v>
      </c>
      <c r="D359">
        <v>115.211159999999</v>
      </c>
      <c r="E359">
        <v>108.62891999999999</v>
      </c>
    </row>
    <row r="360" spans="1:9">
      <c r="A360" t="s">
        <v>1882</v>
      </c>
      <c r="B360" t="str">
        <f>_xlfn.XLOOKUP(A360,Routing_instructions!$A$2:$A$1156,Routing_instructions!$B$2:$B$1156)</f>
        <v>XSTKVEMLWRT_MH</v>
      </c>
      <c r="D360">
        <v>118.503</v>
      </c>
      <c r="E360">
        <v>108.62891999999999</v>
      </c>
    </row>
    <row r="361" spans="1:9">
      <c r="A361" t="s">
        <v>1918</v>
      </c>
      <c r="B361" t="str">
        <f>_xlfn.XLOOKUP(A361,Routing_instructions!$A$2:$A$1156,Routing_instructions!$B$2:$B$1156)</f>
        <v>XSTKVLWLFCR_FL</v>
      </c>
      <c r="D361">
        <v>121.79483999999999</v>
      </c>
      <c r="E361">
        <v>108.62891999999999</v>
      </c>
    </row>
    <row r="362" spans="1:9">
      <c r="A362" t="s">
        <v>1916</v>
      </c>
      <c r="B362" t="str">
        <f>_xlfn.XLOOKUP(A362,Routing_instructions!$A$2:$A$1156,Routing_instructions!$B$2:$B$1156)</f>
        <v>XSTKVLWLFCR_FH</v>
      </c>
      <c r="D362">
        <v>125.08668</v>
      </c>
      <c r="E362">
        <v>108.62891999999999</v>
      </c>
    </row>
    <row r="363" spans="1:9">
      <c r="A363" t="s">
        <v>1841</v>
      </c>
      <c r="B363" t="str">
        <f>_xlfn.XLOOKUP(A363,Routing_instructions!$A$2:$A$1156,Routing_instructions!$B$2:$B$1156)</f>
        <v>XSTKTV1LWLFCR_FH</v>
      </c>
      <c r="D363">
        <v>128.37852000000001</v>
      </c>
      <c r="E363">
        <v>108.62891999999999</v>
      </c>
    </row>
    <row r="364" spans="1:9">
      <c r="A364" t="s">
        <v>1797</v>
      </c>
      <c r="B364" t="str">
        <f>_xlfn.XLOOKUP(A364,Routing_instructions!$A$2:$A$1156,Routing_instructions!$B$2:$B$1156)</f>
        <v>XPLL2ANA2</v>
      </c>
      <c r="D364">
        <v>0</v>
      </c>
      <c r="E364">
        <v>111.91932</v>
      </c>
    </row>
    <row r="365" spans="1:9">
      <c r="A365" t="s">
        <v>1827</v>
      </c>
      <c r="B365" t="str">
        <f>_xlfn.XLOOKUP(A365,Routing_instructions!$A$2:$A$1156,Routing_instructions!$B$2:$B$1156)</f>
        <v>XPLL3HSO</v>
      </c>
      <c r="D365">
        <v>3.29039999999998</v>
      </c>
      <c r="E365">
        <v>111.91932</v>
      </c>
    </row>
    <row r="366" spans="1:9">
      <c r="A366" t="s">
        <v>1803</v>
      </c>
      <c r="B366" t="str">
        <f>_xlfn.XLOOKUP(A366,Routing_instructions!$A$2:$A$1156,Routing_instructions!$B$2:$B$1156)</f>
        <v>XSCN2ANA3</v>
      </c>
      <c r="D366">
        <v>6.5843999999999596</v>
      </c>
      <c r="E366">
        <v>111.91932</v>
      </c>
    </row>
    <row r="367" spans="1:9">
      <c r="A367" t="s">
        <v>1015</v>
      </c>
      <c r="B367" t="str">
        <f>_xlfn.XLOOKUP(A367,Routing_instructions!$A$2:$A$1156,Routing_instructions!$B$2:$B$1156)</f>
        <v>XPSDFITS[2]</v>
      </c>
      <c r="D367">
        <v>9.8747999999999596</v>
      </c>
      <c r="E367">
        <v>111.91932</v>
      </c>
    </row>
    <row r="368" spans="1:9">
      <c r="A368" t="s">
        <v>999</v>
      </c>
      <c r="B368" t="str">
        <f>_xlfn.XLOOKUP(A368,Routing_instructions!$A$2:$A$1156,Routing_instructions!$B$2:$B$1156)</f>
        <v>XPSDFITS[0]</v>
      </c>
      <c r="D368">
        <v>13.165199999999899</v>
      </c>
      <c r="E368">
        <v>111.91932</v>
      </c>
      <c r="F368">
        <v>601008</v>
      </c>
      <c r="G368">
        <v>802045</v>
      </c>
      <c r="H368">
        <v>708065</v>
      </c>
      <c r="I368">
        <v>508045</v>
      </c>
    </row>
    <row r="369" spans="1:9">
      <c r="A369" t="s">
        <v>1427</v>
      </c>
      <c r="B369" t="str">
        <f>_xlfn.XLOOKUP(A369,Routing_instructions!$A$2:$A$1156,Routing_instructions!$B$2:$B$1156)</f>
        <v>XSCN1HSO</v>
      </c>
      <c r="D369">
        <v>16.459199999999999</v>
      </c>
      <c r="E369">
        <v>111.91932</v>
      </c>
      <c r="F369">
        <v>601008</v>
      </c>
      <c r="G369">
        <v>802045</v>
      </c>
      <c r="H369">
        <v>708065</v>
      </c>
      <c r="I369">
        <v>508045</v>
      </c>
    </row>
    <row r="370" spans="1:9">
      <c r="A370" t="s">
        <v>1141</v>
      </c>
      <c r="B370" t="str">
        <f>_xlfn.XLOOKUP(A370,Routing_instructions!$A$2:$A$1156,Routing_instructions!$B$2:$B$1156)</f>
        <v>VCCSCN1</v>
      </c>
      <c r="D370">
        <v>19.749599999999901</v>
      </c>
      <c r="E370">
        <v>111.91932</v>
      </c>
      <c r="F370">
        <v>602083</v>
      </c>
      <c r="G370">
        <v>801036</v>
      </c>
      <c r="H370">
        <v>709013</v>
      </c>
      <c r="I370">
        <v>505074</v>
      </c>
    </row>
    <row r="371" spans="1:9">
      <c r="A371" t="s">
        <v>785</v>
      </c>
      <c r="B371" t="str">
        <f>_xlfn.XLOOKUP(A371,Routing_instructions!$A$2:$A$1156,Routing_instructions!$B$2:$B$1156)</f>
        <v>XACTPDFIN[8]</v>
      </c>
      <c r="D371">
        <v>23.043599999999898</v>
      </c>
      <c r="E371">
        <v>111.91932</v>
      </c>
    </row>
    <row r="372" spans="1:9">
      <c r="A372" t="s">
        <v>938</v>
      </c>
      <c r="B372" t="str">
        <f>_xlfn.XLOOKUP(A372,Routing_instructions!$A$2:$A$1156,Routing_instructions!$B$2:$B$1156)</f>
        <v>VSS</v>
      </c>
      <c r="D372">
        <v>26.334</v>
      </c>
      <c r="E372">
        <v>111.91932</v>
      </c>
      <c r="F372">
        <v>603086</v>
      </c>
      <c r="G372">
        <v>803121</v>
      </c>
      <c r="H372">
        <v>707107</v>
      </c>
      <c r="I372">
        <v>506009</v>
      </c>
    </row>
    <row r="373" spans="1:9">
      <c r="A373" t="s">
        <v>1339</v>
      </c>
      <c r="B373" t="str">
        <f>_xlfn.XLOOKUP(A373,Routing_instructions!$A$2:$A$1156,Routing_instructions!$B$2:$B$1156)</f>
        <v>VSS</v>
      </c>
      <c r="D373">
        <v>29.624039999999901</v>
      </c>
      <c r="E373">
        <v>111.91932</v>
      </c>
    </row>
    <row r="374" spans="1:9">
      <c r="A374" t="s">
        <v>1750</v>
      </c>
      <c r="B374" t="str">
        <f>_xlfn.XLOOKUP(A374,Routing_instructions!$A$2:$A$1156,Routing_instructions!$B$2:$B$1156)</f>
        <v>XLYA1</v>
      </c>
      <c r="D374">
        <v>32.915880000000001</v>
      </c>
      <c r="E374">
        <v>111.91932</v>
      </c>
      <c r="F374">
        <v>602075</v>
      </c>
      <c r="G374">
        <v>803128</v>
      </c>
      <c r="H374">
        <v>706028</v>
      </c>
      <c r="I374">
        <v>508053</v>
      </c>
    </row>
    <row r="375" spans="1:9">
      <c r="A375" t="s">
        <v>759</v>
      </c>
      <c r="B375" t="str">
        <f>_xlfn.XLOOKUP(A375,Routing_instructions!$A$2:$A$1156,Routing_instructions!$B$2:$B$1156)</f>
        <v>VSS</v>
      </c>
      <c r="D375">
        <v>36.207719999999597</v>
      </c>
      <c r="E375">
        <v>111.91932</v>
      </c>
    </row>
    <row r="376" spans="1:9">
      <c r="A376" t="s">
        <v>1535</v>
      </c>
      <c r="B376" t="str">
        <f>_xlfn.XLOOKUP(A376,Routing_instructions!$A$2:$A$1156,Routing_instructions!$B$2:$B$1156)</f>
        <v>VCC</v>
      </c>
      <c r="D376">
        <v>39.499559999999597</v>
      </c>
      <c r="E376">
        <v>111.91932</v>
      </c>
    </row>
    <row r="377" spans="1:9">
      <c r="A377" t="s">
        <v>1534</v>
      </c>
      <c r="B377" t="str">
        <f>_xlfn.XLOOKUP(A377,Routing_instructions!$A$2:$A$1156,Routing_instructions!$B$2:$B$1156)</f>
        <v>VCC</v>
      </c>
      <c r="D377">
        <v>42.791399999999598</v>
      </c>
      <c r="E377">
        <v>111.91932</v>
      </c>
    </row>
    <row r="378" spans="1:9">
      <c r="A378" t="s">
        <v>1338</v>
      </c>
      <c r="B378" t="str">
        <f>_xlfn.XLOOKUP(A378,Routing_instructions!$A$2:$A$1156,Routing_instructions!$B$2:$B$1156)</f>
        <v>VSS</v>
      </c>
      <c r="D378">
        <v>46.083239999999599</v>
      </c>
      <c r="E378">
        <v>111.91932</v>
      </c>
    </row>
    <row r="379" spans="1:9">
      <c r="A379" t="s">
        <v>1337</v>
      </c>
      <c r="B379" t="str">
        <f>_xlfn.XLOOKUP(A379,Routing_instructions!$A$2:$A$1156,Routing_instructions!$B$2:$B$1156)</f>
        <v>VSS</v>
      </c>
      <c r="D379">
        <v>49.375079999999997</v>
      </c>
      <c r="E379">
        <v>111.91932</v>
      </c>
    </row>
    <row r="380" spans="1:9">
      <c r="A380" t="s">
        <v>1533</v>
      </c>
      <c r="B380" t="str">
        <f>_xlfn.XLOOKUP(A380,Routing_instructions!$A$2:$A$1156,Routing_instructions!$B$2:$B$1156)</f>
        <v>VCC</v>
      </c>
      <c r="D380">
        <v>52.6669199999996</v>
      </c>
      <c r="E380">
        <v>111.91932</v>
      </c>
    </row>
    <row r="381" spans="1:9">
      <c r="A381" t="s">
        <v>1532</v>
      </c>
      <c r="B381" t="str">
        <f>_xlfn.XLOOKUP(A381,Routing_instructions!$A$2:$A$1156,Routing_instructions!$B$2:$B$1156)</f>
        <v>VCC</v>
      </c>
      <c r="D381">
        <v>55.9587599999996</v>
      </c>
      <c r="E381">
        <v>111.91932</v>
      </c>
    </row>
    <row r="382" spans="1:9">
      <c r="A382" t="s">
        <v>1336</v>
      </c>
      <c r="B382" t="str">
        <f>_xlfn.XLOOKUP(A382,Routing_instructions!$A$2:$A$1156,Routing_instructions!$B$2:$B$1156)</f>
        <v>VSS</v>
      </c>
      <c r="D382">
        <v>59.250599999999601</v>
      </c>
      <c r="E382">
        <v>111.91932</v>
      </c>
    </row>
    <row r="383" spans="1:9">
      <c r="A383" t="s">
        <v>1335</v>
      </c>
      <c r="B383" t="str">
        <f>_xlfn.XLOOKUP(A383,Routing_instructions!$A$2:$A$1156,Routing_instructions!$B$2:$B$1156)</f>
        <v>VSS</v>
      </c>
      <c r="D383">
        <v>62.542439999999601</v>
      </c>
      <c r="E383">
        <v>111.91932</v>
      </c>
    </row>
    <row r="384" spans="1:9">
      <c r="A384" t="s">
        <v>1531</v>
      </c>
      <c r="B384" t="str">
        <f>_xlfn.XLOOKUP(A384,Routing_instructions!$A$2:$A$1156,Routing_instructions!$B$2:$B$1156)</f>
        <v>VCC</v>
      </c>
      <c r="D384">
        <v>65.833883999999998</v>
      </c>
      <c r="E384">
        <v>111.91932</v>
      </c>
    </row>
    <row r="385" spans="1:9">
      <c r="A385" t="s">
        <v>1530</v>
      </c>
      <c r="B385" t="str">
        <f>_xlfn.XLOOKUP(A385,Routing_instructions!$A$2:$A$1156,Routing_instructions!$B$2:$B$1156)</f>
        <v>VCC</v>
      </c>
      <c r="D385">
        <v>69.125724000000005</v>
      </c>
      <c r="E385">
        <v>111.91932</v>
      </c>
    </row>
    <row r="386" spans="1:9">
      <c r="A386" t="s">
        <v>1334</v>
      </c>
      <c r="B386" t="str">
        <f>_xlfn.XLOOKUP(A386,Routing_instructions!$A$2:$A$1156,Routing_instructions!$B$2:$B$1156)</f>
        <v>VSS</v>
      </c>
      <c r="D386">
        <v>72.417563999999601</v>
      </c>
      <c r="E386">
        <v>111.91932</v>
      </c>
    </row>
    <row r="387" spans="1:9">
      <c r="A387" t="s">
        <v>1333</v>
      </c>
      <c r="B387" t="str">
        <f>_xlfn.XLOOKUP(A387,Routing_instructions!$A$2:$A$1156,Routing_instructions!$B$2:$B$1156)</f>
        <v>VSS</v>
      </c>
      <c r="D387">
        <v>75.709403999999594</v>
      </c>
      <c r="E387">
        <v>111.91932</v>
      </c>
    </row>
    <row r="388" spans="1:9">
      <c r="A388" t="s">
        <v>1529</v>
      </c>
      <c r="B388" t="str">
        <f>_xlfn.XLOOKUP(A388,Routing_instructions!$A$2:$A$1156,Routing_instructions!$B$2:$B$1156)</f>
        <v>VCC2</v>
      </c>
      <c r="D388">
        <v>79.001243999999602</v>
      </c>
      <c r="E388">
        <v>111.91932</v>
      </c>
    </row>
    <row r="389" spans="1:9">
      <c r="A389" t="s">
        <v>1528</v>
      </c>
      <c r="B389" t="str">
        <f>_xlfn.XLOOKUP(A389,Routing_instructions!$A$2:$A$1156,Routing_instructions!$B$2:$B$1156)</f>
        <v>VCC2</v>
      </c>
      <c r="D389">
        <v>82.293083999999595</v>
      </c>
      <c r="E389">
        <v>111.91932</v>
      </c>
    </row>
    <row r="390" spans="1:9">
      <c r="A390" t="s">
        <v>1332</v>
      </c>
      <c r="B390" t="str">
        <f>_xlfn.XLOOKUP(A390,Routing_instructions!$A$2:$A$1156,Routing_instructions!$B$2:$B$1156)</f>
        <v>VSS</v>
      </c>
      <c r="D390">
        <v>85.584924000000001</v>
      </c>
      <c r="E390">
        <v>111.91932</v>
      </c>
    </row>
    <row r="391" spans="1:9">
      <c r="A391" t="s">
        <v>1331</v>
      </c>
      <c r="B391" t="str">
        <f>_xlfn.XLOOKUP(A391,Routing_instructions!$A$2:$A$1156,Routing_instructions!$B$2:$B$1156)</f>
        <v>VSS</v>
      </c>
      <c r="D391">
        <v>88.876763999999994</v>
      </c>
      <c r="E391">
        <v>111.91932</v>
      </c>
    </row>
    <row r="392" spans="1:9">
      <c r="A392" t="s">
        <v>1527</v>
      </c>
      <c r="B392" t="str">
        <f>_xlfn.XLOOKUP(A392,Routing_instructions!$A$2:$A$1156,Routing_instructions!$B$2:$B$1156)</f>
        <v>VCC2</v>
      </c>
      <c r="D392">
        <v>92.168604000000002</v>
      </c>
      <c r="E392">
        <v>111.91932</v>
      </c>
    </row>
    <row r="393" spans="1:9">
      <c r="A393" t="s">
        <v>1526</v>
      </c>
      <c r="B393" t="str">
        <f>_xlfn.XLOOKUP(A393,Routing_instructions!$A$2:$A$1156,Routing_instructions!$B$2:$B$1156)</f>
        <v>VCC2</v>
      </c>
      <c r="D393">
        <v>95.460443999999995</v>
      </c>
      <c r="E393">
        <v>111.91932</v>
      </c>
    </row>
    <row r="394" spans="1:9">
      <c r="A394" t="s">
        <v>1330</v>
      </c>
      <c r="B394" t="str">
        <f>_xlfn.XLOOKUP(A394,Routing_instructions!$A$2:$A$1156,Routing_instructions!$B$2:$B$1156)</f>
        <v>VSS</v>
      </c>
      <c r="D394">
        <v>98.752284000000003</v>
      </c>
      <c r="E394">
        <v>111.91932</v>
      </c>
    </row>
    <row r="395" spans="1:9">
      <c r="A395" t="s">
        <v>1342</v>
      </c>
      <c r="B395" t="str">
        <f>_xlfn.XLOOKUP(A395,Routing_instructions!$A$2:$A$1156,Routing_instructions!$B$2:$B$1156)</f>
        <v>VSS</v>
      </c>
      <c r="D395">
        <v>102.043799999999</v>
      </c>
      <c r="E395">
        <v>111.91932</v>
      </c>
    </row>
    <row r="396" spans="1:9">
      <c r="A396" t="s">
        <v>1536</v>
      </c>
      <c r="B396" t="str">
        <f>_xlfn.XLOOKUP(A396,Routing_instructions!$A$2:$A$1156,Routing_instructions!$B$2:$B$1156)</f>
        <v>VCC2</v>
      </c>
      <c r="D396">
        <v>105.33564</v>
      </c>
      <c r="E396">
        <v>111.91932</v>
      </c>
    </row>
    <row r="397" spans="1:9">
      <c r="A397" t="s">
        <v>1341</v>
      </c>
      <c r="B397" t="str">
        <f>_xlfn.XLOOKUP(A397,Routing_instructions!$A$2:$A$1156,Routing_instructions!$B$2:$B$1156)</f>
        <v>VSS</v>
      </c>
      <c r="D397">
        <v>108.62748000000001</v>
      </c>
      <c r="E397">
        <v>111.91932</v>
      </c>
    </row>
    <row r="398" spans="1:9">
      <c r="A398" t="s">
        <v>1908</v>
      </c>
      <c r="B398" t="str">
        <f>_xlfn.XLOOKUP(A398,Routing_instructions!$A$2:$A$1156,Routing_instructions!$B$2:$B$1156)</f>
        <v>XSTKVLOWLFT_FH</v>
      </c>
      <c r="D398">
        <v>111.919319999999</v>
      </c>
      <c r="E398">
        <v>111.91932</v>
      </c>
      <c r="F398">
        <v>609106</v>
      </c>
      <c r="G398">
        <v>802041</v>
      </c>
      <c r="H398">
        <v>708052</v>
      </c>
      <c r="I398">
        <v>507128</v>
      </c>
    </row>
    <row r="399" spans="1:9">
      <c r="A399" t="s">
        <v>1921</v>
      </c>
      <c r="B399" t="str">
        <f>_xlfn.XLOOKUP(A399,Routing_instructions!$A$2:$A$1156,Routing_instructions!$B$2:$B$1156)</f>
        <v>XSTKVLWLFCR_ML</v>
      </c>
      <c r="D399">
        <v>115.211159999999</v>
      </c>
      <c r="E399">
        <v>111.91932</v>
      </c>
    </row>
    <row r="400" spans="1:9">
      <c r="A400" t="s">
        <v>1915</v>
      </c>
      <c r="B400" t="str">
        <f>_xlfn.XLOOKUP(A400,Routing_instructions!$A$2:$A$1156,Routing_instructions!$B$2:$B$1156)</f>
        <v>XSTKVLOWLFT_ML</v>
      </c>
      <c r="D400">
        <v>118.503</v>
      </c>
      <c r="E400">
        <v>111.91932</v>
      </c>
    </row>
    <row r="401" spans="1:9">
      <c r="A401" t="s">
        <v>1843</v>
      </c>
      <c r="B401" t="str">
        <f>_xlfn.XLOOKUP(A401,Routing_instructions!$A$2:$A$1156,Routing_instructions!$B$2:$B$1156)</f>
        <v>XSTKTV1LWLFCR_FL</v>
      </c>
      <c r="D401">
        <v>121.79483999999999</v>
      </c>
      <c r="E401">
        <v>111.91932</v>
      </c>
    </row>
    <row r="402" spans="1:9">
      <c r="A402" t="s">
        <v>1920</v>
      </c>
      <c r="B402" t="str">
        <f>_xlfn.XLOOKUP(A402,Routing_instructions!$A$2:$A$1156,Routing_instructions!$B$2:$B$1156)</f>
        <v>XSTKVLWLFCR_MH</v>
      </c>
      <c r="D402">
        <v>125.08668</v>
      </c>
      <c r="E402">
        <v>111.91932</v>
      </c>
    </row>
    <row r="403" spans="1:9">
      <c r="A403" t="s">
        <v>1763</v>
      </c>
      <c r="B403" t="str">
        <f>_xlfn.XLOOKUP(A403,Routing_instructions!$A$2:$A$1156,Routing_instructions!$B$2:$B$1156)</f>
        <v>XLYA3_B</v>
      </c>
      <c r="D403">
        <v>128.37852000000001</v>
      </c>
      <c r="E403">
        <v>111.91932</v>
      </c>
    </row>
    <row r="404" spans="1:9">
      <c r="A404" t="s">
        <v>1340</v>
      </c>
      <c r="B404" t="str">
        <f>_xlfn.XLOOKUP(A404,Routing_instructions!$A$2:$A$1156,Routing_instructions!$B$2:$B$1156)</f>
        <v>XPSDFITS[8]</v>
      </c>
      <c r="D404">
        <v>0</v>
      </c>
      <c r="E404">
        <v>115.21332</v>
      </c>
    </row>
    <row r="405" spans="1:9">
      <c r="A405" t="s">
        <v>1171</v>
      </c>
      <c r="B405" t="str">
        <f>_xlfn.XLOOKUP(A405,Routing_instructions!$A$2:$A$1156,Routing_instructions!$B$2:$B$1156)</f>
        <v>VCCPLL1</v>
      </c>
      <c r="D405">
        <v>3.29039999999998</v>
      </c>
      <c r="E405">
        <v>115.21332</v>
      </c>
    </row>
    <row r="406" spans="1:9">
      <c r="A406" t="s">
        <v>1159</v>
      </c>
      <c r="B406" t="str">
        <f>_xlfn.XLOOKUP(A406,Routing_instructions!$A$2:$A$1156,Routing_instructions!$B$2:$B$1156)</f>
        <v>VCCPLL2</v>
      </c>
      <c r="D406">
        <v>6.5843999999999596</v>
      </c>
      <c r="E406">
        <v>115.21332</v>
      </c>
    </row>
    <row r="407" spans="1:9">
      <c r="A407" t="s">
        <v>1307</v>
      </c>
      <c r="B407" t="str">
        <f>_xlfn.XLOOKUP(A407,Routing_instructions!$A$2:$A$1156,Routing_instructions!$B$2:$B$1156)</f>
        <v>XPSDFITS[5]</v>
      </c>
      <c r="D407">
        <v>9.8747999999999596</v>
      </c>
      <c r="E407">
        <v>115.21332</v>
      </c>
    </row>
    <row r="408" spans="1:9">
      <c r="A408" t="s">
        <v>1215</v>
      </c>
      <c r="B408" t="str">
        <f>_xlfn.XLOOKUP(A408,Routing_instructions!$A$2:$A$1156,Routing_instructions!$B$2:$B$1156)</f>
        <v>VCCPLL1_HV</v>
      </c>
      <c r="D408">
        <v>13.165199999999899</v>
      </c>
      <c r="E408">
        <v>115.21332</v>
      </c>
    </row>
    <row r="409" spans="1:9">
      <c r="A409" t="s">
        <v>1687</v>
      </c>
      <c r="B409" t="str">
        <f>_xlfn.XLOOKUP(A409,Routing_instructions!$A$2:$A$1156,Routing_instructions!$B$2:$B$1156)</f>
        <v>VCCPLL3</v>
      </c>
      <c r="D409">
        <v>16.459199999999999</v>
      </c>
      <c r="E409">
        <v>115.21332</v>
      </c>
    </row>
    <row r="410" spans="1:9">
      <c r="A410" t="s">
        <v>1325</v>
      </c>
      <c r="B410" t="str">
        <f>_xlfn.XLOOKUP(A410,Routing_instructions!$A$2:$A$1156,Routing_instructions!$B$2:$B$1156)</f>
        <v>VSS</v>
      </c>
      <c r="D410">
        <v>19.749599999999901</v>
      </c>
      <c r="E410">
        <v>115.21332</v>
      </c>
    </row>
    <row r="411" spans="1:9">
      <c r="A411" t="s">
        <v>778</v>
      </c>
      <c r="B411" t="str">
        <f>_xlfn.XLOOKUP(A411,Routing_instructions!$A$2:$A$1156,Routing_instructions!$B$2:$B$1156)</f>
        <v>XACTPDFIN[4]</v>
      </c>
      <c r="D411">
        <v>23.043599999999898</v>
      </c>
      <c r="E411">
        <v>115.21332</v>
      </c>
      <c r="F411">
        <v>602077</v>
      </c>
      <c r="G411">
        <v>803126</v>
      </c>
      <c r="H411">
        <v>706010</v>
      </c>
      <c r="I411">
        <v>505057</v>
      </c>
    </row>
    <row r="412" spans="1:9">
      <c r="A412" t="s">
        <v>786</v>
      </c>
      <c r="B412" t="str">
        <f>_xlfn.XLOOKUP(A412,Routing_instructions!$A$2:$A$1156,Routing_instructions!$B$2:$B$1156)</f>
        <v>XACTPLLREFCLK</v>
      </c>
      <c r="D412">
        <v>26.334</v>
      </c>
      <c r="E412">
        <v>115.21332</v>
      </c>
    </row>
    <row r="413" spans="1:9">
      <c r="A413" t="s">
        <v>770</v>
      </c>
      <c r="B413" t="str">
        <f>_xlfn.XLOOKUP(A413,Routing_instructions!$A$2:$A$1156,Routing_instructions!$B$2:$B$1156)</f>
        <v>XACTDIGVIEW[3]</v>
      </c>
      <c r="D413">
        <v>29.624039999999901</v>
      </c>
      <c r="E413">
        <v>115.21332</v>
      </c>
    </row>
    <row r="414" spans="1:9">
      <c r="A414" t="s">
        <v>1761</v>
      </c>
      <c r="B414" t="str">
        <f>_xlfn.XLOOKUP(A414,Routing_instructions!$A$2:$A$1156,Routing_instructions!$B$2:$B$1156)</f>
        <v>XLYA2_B</v>
      </c>
      <c r="D414">
        <v>32.915880000000001</v>
      </c>
      <c r="E414">
        <v>115.21332</v>
      </c>
      <c r="F414">
        <v>601004</v>
      </c>
      <c r="G414">
        <v>801023</v>
      </c>
      <c r="H414">
        <v>705084</v>
      </c>
      <c r="I414">
        <v>506005</v>
      </c>
    </row>
    <row r="415" spans="1:9">
      <c r="A415" t="s">
        <v>1324</v>
      </c>
      <c r="B415" t="str">
        <f>_xlfn.XLOOKUP(A415,Routing_instructions!$A$2:$A$1156,Routing_instructions!$B$2:$B$1156)</f>
        <v>VSS</v>
      </c>
      <c r="D415">
        <v>36.207719999999597</v>
      </c>
      <c r="E415">
        <v>115.21332</v>
      </c>
    </row>
    <row r="416" spans="1:9">
      <c r="A416" t="s">
        <v>1524</v>
      </c>
      <c r="B416" t="str">
        <f>_xlfn.XLOOKUP(A416,Routing_instructions!$A$2:$A$1156,Routing_instructions!$B$2:$B$1156)</f>
        <v>VCC</v>
      </c>
      <c r="D416">
        <v>39.499559999999597</v>
      </c>
      <c r="E416">
        <v>115.21332</v>
      </c>
    </row>
    <row r="417" spans="1:5">
      <c r="A417" t="s">
        <v>1523</v>
      </c>
      <c r="B417" t="str">
        <f>_xlfn.XLOOKUP(A417,Routing_instructions!$A$2:$A$1156,Routing_instructions!$B$2:$B$1156)</f>
        <v>VCC</v>
      </c>
      <c r="D417">
        <v>42.791399999999598</v>
      </c>
      <c r="E417">
        <v>115.21332</v>
      </c>
    </row>
    <row r="418" spans="1:5">
      <c r="A418" t="s">
        <v>1323</v>
      </c>
      <c r="B418" t="str">
        <f>_xlfn.XLOOKUP(A418,Routing_instructions!$A$2:$A$1156,Routing_instructions!$B$2:$B$1156)</f>
        <v>VSS</v>
      </c>
      <c r="D418">
        <v>46.083239999999599</v>
      </c>
      <c r="E418">
        <v>115.21332</v>
      </c>
    </row>
    <row r="419" spans="1:5">
      <c r="A419" t="s">
        <v>1318</v>
      </c>
      <c r="B419" t="str">
        <f>_xlfn.XLOOKUP(A419,Routing_instructions!$A$2:$A$1156,Routing_instructions!$B$2:$B$1156)</f>
        <v>VSS</v>
      </c>
      <c r="D419">
        <v>49.375079999999997</v>
      </c>
      <c r="E419">
        <v>115.21332</v>
      </c>
    </row>
    <row r="420" spans="1:5">
      <c r="A420" t="s">
        <v>1522</v>
      </c>
      <c r="B420" t="str">
        <f>_xlfn.XLOOKUP(A420,Routing_instructions!$A$2:$A$1156,Routing_instructions!$B$2:$B$1156)</f>
        <v>VCC</v>
      </c>
      <c r="D420">
        <v>52.6669199999996</v>
      </c>
      <c r="E420">
        <v>115.21332</v>
      </c>
    </row>
    <row r="421" spans="1:5">
      <c r="A421" t="s">
        <v>1521</v>
      </c>
      <c r="B421" t="str">
        <f>_xlfn.XLOOKUP(A421,Routing_instructions!$A$2:$A$1156,Routing_instructions!$B$2:$B$1156)</f>
        <v>VCC</v>
      </c>
      <c r="D421">
        <v>55.9587599999996</v>
      </c>
      <c r="E421">
        <v>115.21332</v>
      </c>
    </row>
    <row r="422" spans="1:5">
      <c r="A422" t="s">
        <v>1317</v>
      </c>
      <c r="B422" t="str">
        <f>_xlfn.XLOOKUP(A422,Routing_instructions!$A$2:$A$1156,Routing_instructions!$B$2:$B$1156)</f>
        <v>VSS</v>
      </c>
      <c r="D422">
        <v>59.250599999999601</v>
      </c>
      <c r="E422">
        <v>115.21332</v>
      </c>
    </row>
    <row r="423" spans="1:5">
      <c r="A423" t="s">
        <v>1316</v>
      </c>
      <c r="B423" t="str">
        <f>_xlfn.XLOOKUP(A423,Routing_instructions!$A$2:$A$1156,Routing_instructions!$B$2:$B$1156)</f>
        <v>VSS</v>
      </c>
      <c r="D423">
        <v>62.542439999999601</v>
      </c>
      <c r="E423">
        <v>115.21332</v>
      </c>
    </row>
    <row r="424" spans="1:5">
      <c r="A424" t="s">
        <v>1520</v>
      </c>
      <c r="B424" t="str">
        <f>_xlfn.XLOOKUP(A424,Routing_instructions!$A$2:$A$1156,Routing_instructions!$B$2:$B$1156)</f>
        <v>VCC</v>
      </c>
      <c r="D424">
        <v>65.833883999999998</v>
      </c>
      <c r="E424">
        <v>115.21332</v>
      </c>
    </row>
    <row r="425" spans="1:5">
      <c r="A425" t="s">
        <v>1519</v>
      </c>
      <c r="B425" t="str">
        <f>_xlfn.XLOOKUP(A425,Routing_instructions!$A$2:$A$1156,Routing_instructions!$B$2:$B$1156)</f>
        <v>VCC</v>
      </c>
      <c r="D425">
        <v>69.125724000000005</v>
      </c>
      <c r="E425">
        <v>115.21332</v>
      </c>
    </row>
    <row r="426" spans="1:5">
      <c r="A426" t="s">
        <v>1315</v>
      </c>
      <c r="B426" t="str">
        <f>_xlfn.XLOOKUP(A426,Routing_instructions!$A$2:$A$1156,Routing_instructions!$B$2:$B$1156)</f>
        <v>VSS</v>
      </c>
      <c r="D426">
        <v>72.417563999999601</v>
      </c>
      <c r="E426">
        <v>115.21332</v>
      </c>
    </row>
    <row r="427" spans="1:5">
      <c r="A427" t="s">
        <v>1314</v>
      </c>
      <c r="B427" t="str">
        <f>_xlfn.XLOOKUP(A427,Routing_instructions!$A$2:$A$1156,Routing_instructions!$B$2:$B$1156)</f>
        <v>VSS</v>
      </c>
      <c r="D427">
        <v>75.709403999999594</v>
      </c>
      <c r="E427">
        <v>115.21332</v>
      </c>
    </row>
    <row r="428" spans="1:5">
      <c r="A428" t="s">
        <v>1518</v>
      </c>
      <c r="B428" t="str">
        <f>_xlfn.XLOOKUP(A428,Routing_instructions!$A$2:$A$1156,Routing_instructions!$B$2:$B$1156)</f>
        <v>VCC2</v>
      </c>
      <c r="D428">
        <v>79.001243999999602</v>
      </c>
      <c r="E428">
        <v>115.21332</v>
      </c>
    </row>
    <row r="429" spans="1:5">
      <c r="A429" t="s">
        <v>1517</v>
      </c>
      <c r="B429" t="str">
        <f>_xlfn.XLOOKUP(A429,Routing_instructions!$A$2:$A$1156,Routing_instructions!$B$2:$B$1156)</f>
        <v>VCC2</v>
      </c>
      <c r="D429">
        <v>82.293083999999595</v>
      </c>
      <c r="E429">
        <v>115.21332</v>
      </c>
    </row>
    <row r="430" spans="1:5">
      <c r="A430" t="s">
        <v>1313</v>
      </c>
      <c r="B430" t="str">
        <f>_xlfn.XLOOKUP(A430,Routing_instructions!$A$2:$A$1156,Routing_instructions!$B$2:$B$1156)</f>
        <v>VSS</v>
      </c>
      <c r="D430">
        <v>85.584924000000001</v>
      </c>
      <c r="E430">
        <v>115.21332</v>
      </c>
    </row>
    <row r="431" spans="1:5">
      <c r="A431" t="s">
        <v>1312</v>
      </c>
      <c r="B431" t="str">
        <f>_xlfn.XLOOKUP(A431,Routing_instructions!$A$2:$A$1156,Routing_instructions!$B$2:$B$1156)</f>
        <v>VSS</v>
      </c>
      <c r="D431">
        <v>88.876763999999994</v>
      </c>
      <c r="E431">
        <v>115.21332</v>
      </c>
    </row>
    <row r="432" spans="1:5">
      <c r="A432" t="s">
        <v>1516</v>
      </c>
      <c r="B432" t="str">
        <f>_xlfn.XLOOKUP(A432,Routing_instructions!$A$2:$A$1156,Routing_instructions!$B$2:$B$1156)</f>
        <v>VCC2</v>
      </c>
      <c r="D432">
        <v>92.168604000000002</v>
      </c>
      <c r="E432">
        <v>115.21332</v>
      </c>
    </row>
    <row r="433" spans="1:9">
      <c r="A433" t="s">
        <v>1515</v>
      </c>
      <c r="B433" t="str">
        <f>_xlfn.XLOOKUP(A433,Routing_instructions!$A$2:$A$1156,Routing_instructions!$B$2:$B$1156)</f>
        <v>VCC2</v>
      </c>
      <c r="D433">
        <v>95.460443999999995</v>
      </c>
      <c r="E433">
        <v>115.21332</v>
      </c>
    </row>
    <row r="434" spans="1:9">
      <c r="A434" t="s">
        <v>1311</v>
      </c>
      <c r="B434" t="str">
        <f>_xlfn.XLOOKUP(A434,Routing_instructions!$A$2:$A$1156,Routing_instructions!$B$2:$B$1156)</f>
        <v>VSS</v>
      </c>
      <c r="D434">
        <v>98.752284000000003</v>
      </c>
      <c r="E434">
        <v>115.21332</v>
      </c>
    </row>
    <row r="435" spans="1:9">
      <c r="A435" t="s">
        <v>1329</v>
      </c>
      <c r="B435" t="str">
        <f>_xlfn.XLOOKUP(A435,Routing_instructions!$A$2:$A$1156,Routing_instructions!$B$2:$B$1156)</f>
        <v>VSS</v>
      </c>
      <c r="D435">
        <v>102.043799999999</v>
      </c>
      <c r="E435">
        <v>115.21332</v>
      </c>
    </row>
    <row r="436" spans="1:9">
      <c r="A436" t="s">
        <v>1525</v>
      </c>
      <c r="B436" t="str">
        <f>_xlfn.XLOOKUP(A436,Routing_instructions!$A$2:$A$1156,Routing_instructions!$B$2:$B$1156)</f>
        <v>VCC2</v>
      </c>
      <c r="D436">
        <v>105.33564</v>
      </c>
      <c r="E436">
        <v>115.21332</v>
      </c>
    </row>
    <row r="437" spans="1:9">
      <c r="A437" t="s">
        <v>1328</v>
      </c>
      <c r="B437" t="str">
        <f>_xlfn.XLOOKUP(A437,Routing_instructions!$A$2:$A$1156,Routing_instructions!$B$2:$B$1156)</f>
        <v>VSS</v>
      </c>
      <c r="D437">
        <v>108.62748000000001</v>
      </c>
      <c r="E437">
        <v>115.21332</v>
      </c>
    </row>
    <row r="438" spans="1:9">
      <c r="A438" t="s">
        <v>1768</v>
      </c>
      <c r="B438" t="str">
        <f>_xlfn.XLOOKUP(A438,Routing_instructions!$A$2:$A$1156,Routing_instructions!$B$2:$B$1156)</f>
        <v>XLYA6</v>
      </c>
      <c r="D438">
        <v>111.919319999999</v>
      </c>
      <c r="E438">
        <v>115.21332</v>
      </c>
      <c r="F438">
        <v>606092</v>
      </c>
      <c r="G438">
        <v>806128</v>
      </c>
      <c r="H438">
        <v>709036</v>
      </c>
      <c r="I438">
        <v>506040</v>
      </c>
    </row>
    <row r="439" spans="1:9">
      <c r="A439" t="s">
        <v>1861</v>
      </c>
      <c r="B439" t="str">
        <f>_xlfn.XLOOKUP(A439,Routing_instructions!$A$2:$A$1156,Routing_instructions!$B$2:$B$1156)</f>
        <v>XSTKVCENTER_ML</v>
      </c>
      <c r="D439">
        <v>115.211159999999</v>
      </c>
      <c r="E439">
        <v>115.21332</v>
      </c>
      <c r="F439">
        <v>601040</v>
      </c>
      <c r="G439">
        <v>802042</v>
      </c>
      <c r="H439">
        <v>708076</v>
      </c>
      <c r="I439">
        <v>508043</v>
      </c>
    </row>
    <row r="440" spans="1:9">
      <c r="A440" t="s">
        <v>1856</v>
      </c>
      <c r="B440" t="str">
        <f>_xlfn.XLOOKUP(A440,Routing_instructions!$A$2:$A$1156,Routing_instructions!$B$2:$B$1156)</f>
        <v>XSTKVCENTER_FH</v>
      </c>
      <c r="D440">
        <v>118.503</v>
      </c>
      <c r="E440">
        <v>115.21332</v>
      </c>
      <c r="F440">
        <v>605046</v>
      </c>
      <c r="G440">
        <v>804006</v>
      </c>
      <c r="H440">
        <v>708058</v>
      </c>
      <c r="I440">
        <v>506030</v>
      </c>
    </row>
    <row r="441" spans="1:9">
      <c r="A441" t="s">
        <v>1860</v>
      </c>
      <c r="B441" t="str">
        <f>_xlfn.XLOOKUP(A441,Routing_instructions!$A$2:$A$1156,Routing_instructions!$B$2:$B$1156)</f>
        <v>XSTKVCENTER_MH</v>
      </c>
      <c r="D441">
        <v>121.79483999999999</v>
      </c>
      <c r="E441">
        <v>115.21332</v>
      </c>
    </row>
    <row r="442" spans="1:9">
      <c r="A442" t="s">
        <v>1769</v>
      </c>
      <c r="B442" t="str">
        <f>_xlfn.XLOOKUP(A442,Routing_instructions!$A$2:$A$1156,Routing_instructions!$B$2:$B$1156)</f>
        <v>XLYA6_B</v>
      </c>
      <c r="D442">
        <v>125.08668</v>
      </c>
      <c r="E442">
        <v>115.21332</v>
      </c>
    </row>
    <row r="443" spans="1:9">
      <c r="A443" t="s">
        <v>1310</v>
      </c>
      <c r="B443" t="str">
        <f>_xlfn.XLOOKUP(A443,Routing_instructions!$A$2:$A$1156,Routing_instructions!$B$2:$B$1156)</f>
        <v>VSS</v>
      </c>
      <c r="D443">
        <v>128.37852000000001</v>
      </c>
      <c r="E443">
        <v>115.21332</v>
      </c>
    </row>
    <row r="444" spans="1:9">
      <c r="A444" t="s">
        <v>1327</v>
      </c>
      <c r="B444" t="str">
        <f>_xlfn.XLOOKUP(A444,Routing_instructions!$A$2:$A$1156,Routing_instructions!$B$2:$B$1156)</f>
        <v>XPSDFITS[7]</v>
      </c>
      <c r="D444">
        <v>0</v>
      </c>
      <c r="E444">
        <v>118.50372</v>
      </c>
    </row>
    <row r="445" spans="1:9">
      <c r="A445" t="s">
        <v>1326</v>
      </c>
      <c r="B445" t="str">
        <f>_xlfn.XLOOKUP(A445,Routing_instructions!$A$2:$A$1156,Routing_instructions!$B$2:$B$1156)</f>
        <v>XPSDFITS[6]</v>
      </c>
      <c r="D445">
        <v>3.29039999999998</v>
      </c>
      <c r="E445">
        <v>118.50372</v>
      </c>
    </row>
    <row r="446" spans="1:9">
      <c r="A446" t="s">
        <v>1306</v>
      </c>
      <c r="B446" t="str">
        <f>_xlfn.XLOOKUP(A446,Routing_instructions!$A$2:$A$1156,Routing_instructions!$B$2:$B$1156)</f>
        <v>VSS</v>
      </c>
      <c r="D446">
        <v>6.5843999999999596</v>
      </c>
      <c r="E446">
        <v>118.50372</v>
      </c>
    </row>
    <row r="447" spans="1:9">
      <c r="A447" t="s">
        <v>1305</v>
      </c>
      <c r="B447" t="str">
        <f>_xlfn.XLOOKUP(A447,Routing_instructions!$A$2:$A$1156,Routing_instructions!$B$2:$B$1156)</f>
        <v>XPSDFITS[4]</v>
      </c>
      <c r="D447">
        <v>9.8747999999999596</v>
      </c>
      <c r="E447">
        <v>118.50372</v>
      </c>
    </row>
    <row r="448" spans="1:9">
      <c r="A448" t="s">
        <v>1017</v>
      </c>
      <c r="B448" t="str">
        <f>_xlfn.XLOOKUP(A448,Routing_instructions!$A$2:$A$1156,Routing_instructions!$B$2:$B$1156)</f>
        <v>VSS</v>
      </c>
      <c r="D448">
        <v>13.165199999999899</v>
      </c>
      <c r="E448">
        <v>118.50372</v>
      </c>
    </row>
    <row r="449" spans="1:9">
      <c r="A449" t="s">
        <v>1799</v>
      </c>
      <c r="B449" t="str">
        <f>_xlfn.XLOOKUP(A449,Routing_instructions!$A$2:$A$1156,Routing_instructions!$B$2:$B$1156)</f>
        <v>XSCN1ANA2</v>
      </c>
      <c r="D449">
        <v>16.459199999999999</v>
      </c>
      <c r="E449">
        <v>118.50372</v>
      </c>
    </row>
    <row r="450" spans="1:9">
      <c r="A450" t="s">
        <v>781</v>
      </c>
      <c r="B450" t="str">
        <f>_xlfn.XLOOKUP(A450,Routing_instructions!$A$2:$A$1156,Routing_instructions!$B$2:$B$1156)</f>
        <v>XACTPDFIN[6]</v>
      </c>
      <c r="D450">
        <v>19.749599999999901</v>
      </c>
      <c r="E450">
        <v>118.50372</v>
      </c>
    </row>
    <row r="451" spans="1:9">
      <c r="A451" t="s">
        <v>780</v>
      </c>
      <c r="B451" t="str">
        <f>_xlfn.XLOOKUP(A451,Routing_instructions!$A$2:$A$1156,Routing_instructions!$B$2:$B$1156)</f>
        <v>XACTPDFIN[5]</v>
      </c>
      <c r="D451">
        <v>23.043599999999898</v>
      </c>
      <c r="E451">
        <v>118.50372</v>
      </c>
      <c r="F451">
        <v>601013</v>
      </c>
      <c r="G451">
        <v>801030</v>
      </c>
      <c r="H451">
        <v>708041</v>
      </c>
      <c r="I451">
        <v>508049</v>
      </c>
    </row>
    <row r="452" spans="1:9">
      <c r="A452" t="s">
        <v>776</v>
      </c>
      <c r="B452" t="str">
        <f>_xlfn.XLOOKUP(A452,Routing_instructions!$A$2:$A$1156,Routing_instructions!$B$2:$B$1156)</f>
        <v>XACTPDFIN[3]</v>
      </c>
      <c r="D452">
        <v>26.334</v>
      </c>
      <c r="E452">
        <v>118.50372</v>
      </c>
      <c r="F452">
        <v>602081</v>
      </c>
      <c r="G452">
        <v>803123</v>
      </c>
      <c r="H452">
        <v>706032</v>
      </c>
      <c r="I452">
        <v>505076</v>
      </c>
    </row>
    <row r="453" spans="1:9">
      <c r="A453" t="s">
        <v>774</v>
      </c>
      <c r="B453" t="str">
        <f>_xlfn.XLOOKUP(A453,Routing_instructions!$A$2:$A$1156,Routing_instructions!$B$2:$B$1156)</f>
        <v>XACTPDFIN[1]</v>
      </c>
      <c r="D453">
        <v>29.624039999999901</v>
      </c>
      <c r="E453">
        <v>118.50372</v>
      </c>
    </row>
    <row r="454" spans="1:9">
      <c r="A454" t="s">
        <v>1760</v>
      </c>
      <c r="B454" t="str">
        <f>_xlfn.XLOOKUP(A454,Routing_instructions!$A$2:$A$1156,Routing_instructions!$B$2:$B$1156)</f>
        <v>XLYA2</v>
      </c>
      <c r="D454">
        <v>32.915880000000001</v>
      </c>
      <c r="E454">
        <v>118.50372</v>
      </c>
      <c r="F454">
        <v>601006</v>
      </c>
      <c r="G454">
        <v>802063</v>
      </c>
      <c r="H454">
        <v>707108</v>
      </c>
      <c r="I454">
        <v>508082</v>
      </c>
    </row>
    <row r="455" spans="1:9">
      <c r="A455" t="s">
        <v>788</v>
      </c>
      <c r="B455" t="str">
        <f>_xlfn.XLOOKUP(A455,Routing_instructions!$A$2:$A$1156,Routing_instructions!$B$2:$B$1156)</f>
        <v>XACTRESET</v>
      </c>
      <c r="D455">
        <v>36.207719999999597</v>
      </c>
      <c r="E455">
        <v>118.50372</v>
      </c>
    </row>
    <row r="456" spans="1:9">
      <c r="A456" t="s">
        <v>1513</v>
      </c>
      <c r="B456" t="str">
        <f>_xlfn.XLOOKUP(A456,Routing_instructions!$A$2:$A$1156,Routing_instructions!$B$2:$B$1156)</f>
        <v>VCC</v>
      </c>
      <c r="D456">
        <v>39.499559999999597</v>
      </c>
      <c r="E456">
        <v>118.50372</v>
      </c>
    </row>
    <row r="457" spans="1:9">
      <c r="A457" t="s">
        <v>1512</v>
      </c>
      <c r="B457" t="str">
        <f>_xlfn.XLOOKUP(A457,Routing_instructions!$A$2:$A$1156,Routing_instructions!$B$2:$B$1156)</f>
        <v>VCC</v>
      </c>
      <c r="D457">
        <v>42.791399999999598</v>
      </c>
      <c r="E457">
        <v>118.50372</v>
      </c>
    </row>
    <row r="458" spans="1:9">
      <c r="A458" t="s">
        <v>1304</v>
      </c>
      <c r="B458" t="str">
        <f>_xlfn.XLOOKUP(A458,Routing_instructions!$A$2:$A$1156,Routing_instructions!$B$2:$B$1156)</f>
        <v>VSS</v>
      </c>
      <c r="D458">
        <v>46.083239999999599</v>
      </c>
      <c r="E458">
        <v>118.50372</v>
      </c>
    </row>
    <row r="459" spans="1:9">
      <c r="A459" t="s">
        <v>1303</v>
      </c>
      <c r="B459" t="str">
        <f>_xlfn.XLOOKUP(A459,Routing_instructions!$A$2:$A$1156,Routing_instructions!$B$2:$B$1156)</f>
        <v>VSS</v>
      </c>
      <c r="D459">
        <v>49.375079999999997</v>
      </c>
      <c r="E459">
        <v>118.50372</v>
      </c>
    </row>
    <row r="460" spans="1:9">
      <c r="A460" t="s">
        <v>1511</v>
      </c>
      <c r="B460" t="str">
        <f>_xlfn.XLOOKUP(A460,Routing_instructions!$A$2:$A$1156,Routing_instructions!$B$2:$B$1156)</f>
        <v>VCC</v>
      </c>
      <c r="D460">
        <v>52.6669199999996</v>
      </c>
      <c r="E460">
        <v>118.50372</v>
      </c>
    </row>
    <row r="461" spans="1:9">
      <c r="A461" t="s">
        <v>1510</v>
      </c>
      <c r="B461" t="str">
        <f>_xlfn.XLOOKUP(A461,Routing_instructions!$A$2:$A$1156,Routing_instructions!$B$2:$B$1156)</f>
        <v>VCC</v>
      </c>
      <c r="D461">
        <v>55.9587599999996</v>
      </c>
      <c r="E461">
        <v>118.50372</v>
      </c>
    </row>
    <row r="462" spans="1:9">
      <c r="A462" t="s">
        <v>1302</v>
      </c>
      <c r="B462" t="str">
        <f>_xlfn.XLOOKUP(A462,Routing_instructions!$A$2:$A$1156,Routing_instructions!$B$2:$B$1156)</f>
        <v>VSS</v>
      </c>
      <c r="D462">
        <v>59.250599999999601</v>
      </c>
      <c r="E462">
        <v>118.50372</v>
      </c>
    </row>
    <row r="463" spans="1:9">
      <c r="A463" t="s">
        <v>1301</v>
      </c>
      <c r="B463" t="str">
        <f>_xlfn.XLOOKUP(A463,Routing_instructions!$A$2:$A$1156,Routing_instructions!$B$2:$B$1156)</f>
        <v>VSS</v>
      </c>
      <c r="D463">
        <v>62.542439999999601</v>
      </c>
      <c r="E463">
        <v>118.50372</v>
      </c>
    </row>
    <row r="464" spans="1:9">
      <c r="A464" t="s">
        <v>1509</v>
      </c>
      <c r="B464" t="str">
        <f>_xlfn.XLOOKUP(A464,Routing_instructions!$A$2:$A$1156,Routing_instructions!$B$2:$B$1156)</f>
        <v>VCC</v>
      </c>
      <c r="D464">
        <v>65.833883999999998</v>
      </c>
      <c r="E464">
        <v>118.50372</v>
      </c>
    </row>
    <row r="465" spans="1:9">
      <c r="A465" t="s">
        <v>1508</v>
      </c>
      <c r="B465" t="str">
        <f>_xlfn.XLOOKUP(A465,Routing_instructions!$A$2:$A$1156,Routing_instructions!$B$2:$B$1156)</f>
        <v>VCC</v>
      </c>
      <c r="D465">
        <v>69.125724000000005</v>
      </c>
      <c r="E465">
        <v>118.50372</v>
      </c>
    </row>
    <row r="466" spans="1:9">
      <c r="A466" t="s">
        <v>1300</v>
      </c>
      <c r="B466" t="str">
        <f>_xlfn.XLOOKUP(A466,Routing_instructions!$A$2:$A$1156,Routing_instructions!$B$2:$B$1156)</f>
        <v>VSS</v>
      </c>
      <c r="D466">
        <v>72.417563999999601</v>
      </c>
      <c r="E466">
        <v>118.50372</v>
      </c>
    </row>
    <row r="467" spans="1:9">
      <c r="A467" t="s">
        <v>1299</v>
      </c>
      <c r="B467" t="str">
        <f>_xlfn.XLOOKUP(A467,Routing_instructions!$A$2:$A$1156,Routing_instructions!$B$2:$B$1156)</f>
        <v>VSS</v>
      </c>
      <c r="D467">
        <v>75.709403999999594</v>
      </c>
      <c r="E467">
        <v>118.50372</v>
      </c>
    </row>
    <row r="468" spans="1:9">
      <c r="A468" t="s">
        <v>1507</v>
      </c>
      <c r="B468" t="str">
        <f>_xlfn.XLOOKUP(A468,Routing_instructions!$A$2:$A$1156,Routing_instructions!$B$2:$B$1156)</f>
        <v>VCC2</v>
      </c>
      <c r="D468">
        <v>79.001243999999602</v>
      </c>
      <c r="E468">
        <v>118.50372</v>
      </c>
    </row>
    <row r="469" spans="1:9">
      <c r="A469" t="s">
        <v>1506</v>
      </c>
      <c r="B469" t="str">
        <f>_xlfn.XLOOKUP(A469,Routing_instructions!$A$2:$A$1156,Routing_instructions!$B$2:$B$1156)</f>
        <v>VCC2</v>
      </c>
      <c r="D469">
        <v>82.293083999999595</v>
      </c>
      <c r="E469">
        <v>118.50372</v>
      </c>
    </row>
    <row r="470" spans="1:9">
      <c r="A470" t="s">
        <v>1298</v>
      </c>
      <c r="B470" t="str">
        <f>_xlfn.XLOOKUP(A470,Routing_instructions!$A$2:$A$1156,Routing_instructions!$B$2:$B$1156)</f>
        <v>VSS</v>
      </c>
      <c r="D470">
        <v>85.584924000000001</v>
      </c>
      <c r="E470">
        <v>118.50372</v>
      </c>
    </row>
    <row r="471" spans="1:9">
      <c r="A471" t="s">
        <v>1297</v>
      </c>
      <c r="B471" t="str">
        <f>_xlfn.XLOOKUP(A471,Routing_instructions!$A$2:$A$1156,Routing_instructions!$B$2:$B$1156)</f>
        <v>VSS</v>
      </c>
      <c r="D471">
        <v>88.876763999999994</v>
      </c>
      <c r="E471">
        <v>118.50372</v>
      </c>
    </row>
    <row r="472" spans="1:9">
      <c r="A472" t="s">
        <v>1505</v>
      </c>
      <c r="B472" t="str">
        <f>_xlfn.XLOOKUP(A472,Routing_instructions!$A$2:$A$1156,Routing_instructions!$B$2:$B$1156)</f>
        <v>VCC2</v>
      </c>
      <c r="D472">
        <v>92.168604000000002</v>
      </c>
      <c r="E472">
        <v>118.50372</v>
      </c>
    </row>
    <row r="473" spans="1:9">
      <c r="A473" t="s">
        <v>1504</v>
      </c>
      <c r="B473" t="str">
        <f>_xlfn.XLOOKUP(A473,Routing_instructions!$A$2:$A$1156,Routing_instructions!$B$2:$B$1156)</f>
        <v>VCC2</v>
      </c>
      <c r="D473">
        <v>95.460443999999995</v>
      </c>
      <c r="E473">
        <v>118.50372</v>
      </c>
    </row>
    <row r="474" spans="1:9">
      <c r="A474" t="s">
        <v>1296</v>
      </c>
      <c r="B474" t="str">
        <f>_xlfn.XLOOKUP(A474,Routing_instructions!$A$2:$A$1156,Routing_instructions!$B$2:$B$1156)</f>
        <v>VSS</v>
      </c>
      <c r="D474">
        <v>98.752284000000003</v>
      </c>
      <c r="E474">
        <v>118.50372</v>
      </c>
    </row>
    <row r="475" spans="1:9">
      <c r="A475" t="s">
        <v>1309</v>
      </c>
      <c r="B475" t="str">
        <f>_xlfn.XLOOKUP(A475,Routing_instructions!$A$2:$A$1156,Routing_instructions!$B$2:$B$1156)</f>
        <v>VSS</v>
      </c>
      <c r="D475">
        <v>102.043799999999</v>
      </c>
      <c r="E475">
        <v>118.50372</v>
      </c>
    </row>
    <row r="476" spans="1:9">
      <c r="A476" t="s">
        <v>1514</v>
      </c>
      <c r="B476" t="str">
        <f>_xlfn.XLOOKUP(A476,Routing_instructions!$A$2:$A$1156,Routing_instructions!$B$2:$B$1156)</f>
        <v>VCC2</v>
      </c>
      <c r="D476">
        <v>105.33564</v>
      </c>
      <c r="E476">
        <v>118.50372</v>
      </c>
    </row>
    <row r="477" spans="1:9">
      <c r="A477" t="s">
        <v>1308</v>
      </c>
      <c r="B477" t="str">
        <f>_xlfn.XLOOKUP(A477,Routing_instructions!$A$2:$A$1156,Routing_instructions!$B$2:$B$1156)</f>
        <v>VSS</v>
      </c>
      <c r="D477">
        <v>108.62748000000001</v>
      </c>
      <c r="E477">
        <v>118.50372</v>
      </c>
    </row>
    <row r="478" spans="1:9">
      <c r="A478" t="s">
        <v>1766</v>
      </c>
      <c r="B478" t="str">
        <f>_xlfn.XLOOKUP(A478,Routing_instructions!$A$2:$A$1156,Routing_instructions!$B$2:$B$1156)</f>
        <v>XLYA5</v>
      </c>
      <c r="D478">
        <v>111.919319999999</v>
      </c>
      <c r="E478">
        <v>118.50372</v>
      </c>
      <c r="F478">
        <v>605044</v>
      </c>
      <c r="G478">
        <v>804036</v>
      </c>
      <c r="H478">
        <v>708083</v>
      </c>
      <c r="I478">
        <v>506017</v>
      </c>
    </row>
    <row r="479" spans="1:9">
      <c r="A479" t="s">
        <v>1859</v>
      </c>
      <c r="B479" t="str">
        <f>_xlfn.XLOOKUP(A479,Routing_instructions!$A$2:$A$1156,Routing_instructions!$B$2:$B$1156)</f>
        <v>XSTKVCENTER_FL</v>
      </c>
      <c r="D479">
        <v>115.211159999999</v>
      </c>
      <c r="E479">
        <v>118.50372</v>
      </c>
      <c r="F479">
        <v>603128</v>
      </c>
      <c r="G479">
        <v>808044</v>
      </c>
      <c r="H479">
        <v>708071</v>
      </c>
      <c r="I479">
        <v>508041</v>
      </c>
    </row>
    <row r="480" spans="1:9">
      <c r="A480" t="s">
        <v>1767</v>
      </c>
      <c r="B480" t="str">
        <f>_xlfn.XLOOKUP(A480,Routing_instructions!$A$2:$A$1156,Routing_instructions!$B$2:$B$1156)</f>
        <v>XLYA5_B</v>
      </c>
      <c r="D480">
        <v>118.503</v>
      </c>
      <c r="E480">
        <v>118.50372</v>
      </c>
    </row>
    <row r="481" spans="1:9">
      <c r="A481" t="s">
        <v>1850</v>
      </c>
      <c r="B481" t="str">
        <f>_xlfn.XLOOKUP(A481,Routing_instructions!$A$2:$A$1156,Routing_instructions!$B$2:$B$1156)</f>
        <v>XSTKVBOTMID_FH</v>
      </c>
      <c r="D481">
        <v>121.79483999999999</v>
      </c>
      <c r="E481">
        <v>118.50372</v>
      </c>
    </row>
    <row r="482" spans="1:9">
      <c r="A482" t="s">
        <v>1823</v>
      </c>
      <c r="B482" t="str">
        <f>_xlfn.XLOOKUP(A482,Routing_instructions!$A$2:$A$1156,Routing_instructions!$B$2:$B$1156)</f>
        <v>XSTKTV1EMLLCR_FH</v>
      </c>
      <c r="D482">
        <v>125.08668</v>
      </c>
      <c r="E482">
        <v>118.50372</v>
      </c>
    </row>
    <row r="483" spans="1:9">
      <c r="A483" t="s">
        <v>1295</v>
      </c>
      <c r="B483" t="str">
        <f>_xlfn.XLOOKUP(A483,Routing_instructions!$A$2:$A$1156,Routing_instructions!$B$2:$B$1156)</f>
        <v>VSS</v>
      </c>
      <c r="D483">
        <v>128.37852000000001</v>
      </c>
      <c r="E483">
        <v>118.50372</v>
      </c>
    </row>
    <row r="484" spans="1:9">
      <c r="A484" t="s">
        <v>1292</v>
      </c>
      <c r="B484" t="str">
        <f>_xlfn.XLOOKUP(A484,Routing_instructions!$A$2:$A$1156,Routing_instructions!$B$2:$B$1156)</f>
        <v>VSS</v>
      </c>
      <c r="D484">
        <v>0</v>
      </c>
      <c r="E484">
        <v>121.79412000000001</v>
      </c>
    </row>
    <row r="485" spans="1:9">
      <c r="A485" t="s">
        <v>1868</v>
      </c>
      <c r="B485" t="str">
        <f>_xlfn.XLOOKUP(A485,Routing_instructions!$A$2:$A$1156,Routing_instructions!$B$2:$B$1156)</f>
        <v>XSCN2ANA1</v>
      </c>
      <c r="D485">
        <v>3.29039999999998</v>
      </c>
      <c r="E485">
        <v>121.79412000000001</v>
      </c>
    </row>
    <row r="486" spans="1:9">
      <c r="A486" t="s">
        <v>1693</v>
      </c>
      <c r="B486" t="str">
        <f>_xlfn.XLOOKUP(A486,Routing_instructions!$A$2:$A$1156,Routing_instructions!$B$2:$B$1156)</f>
        <v>VCCSCN2_SENSE</v>
      </c>
      <c r="D486">
        <v>6.5843999999999596</v>
      </c>
      <c r="E486">
        <v>121.79412000000001</v>
      </c>
    </row>
    <row r="487" spans="1:9">
      <c r="A487" t="s">
        <v>1691</v>
      </c>
      <c r="B487" t="str">
        <f>_xlfn.XLOOKUP(A487,Routing_instructions!$A$2:$A$1156,Routing_instructions!$B$2:$B$1156)</f>
        <v>VCCSCN1_SENSE</v>
      </c>
      <c r="D487">
        <v>9.8747999999999596</v>
      </c>
      <c r="E487">
        <v>121.79412000000001</v>
      </c>
      <c r="F487">
        <v>601016</v>
      </c>
      <c r="G487">
        <v>801025</v>
      </c>
      <c r="H487">
        <v>708046</v>
      </c>
      <c r="I487">
        <v>508077</v>
      </c>
    </row>
    <row r="488" spans="1:9">
      <c r="A488" t="s">
        <v>1800</v>
      </c>
      <c r="B488" t="str">
        <f>_xlfn.XLOOKUP(A488,Routing_instructions!$A$2:$A$1156,Routing_instructions!$B$2:$B$1156)</f>
        <v>XSCN1ANA3</v>
      </c>
      <c r="D488">
        <v>13.165199999999899</v>
      </c>
      <c r="E488">
        <v>121.79412000000001</v>
      </c>
    </row>
    <row r="489" spans="1:9">
      <c r="A489" t="s">
        <v>1003</v>
      </c>
      <c r="B489" t="str">
        <f>_xlfn.XLOOKUP(A489,Routing_instructions!$A$2:$A$1156,Routing_instructions!$B$2:$B$1156)</f>
        <v>VSS</v>
      </c>
      <c r="D489">
        <v>16.459199999999999</v>
      </c>
      <c r="E489">
        <v>121.79412000000001</v>
      </c>
      <c r="F489">
        <v>602083</v>
      </c>
      <c r="G489">
        <v>801036</v>
      </c>
      <c r="H489">
        <v>709013</v>
      </c>
      <c r="I489">
        <v>505074</v>
      </c>
    </row>
    <row r="490" spans="1:9">
      <c r="A490" t="s">
        <v>1474</v>
      </c>
      <c r="B490" t="str">
        <f>_xlfn.XLOOKUP(A490,Routing_instructions!$A$2:$A$1156,Routing_instructions!$B$2:$B$1156)</f>
        <v>VCCPSD</v>
      </c>
      <c r="D490">
        <v>19.749599999999901</v>
      </c>
      <c r="E490">
        <v>121.79412000000001</v>
      </c>
    </row>
    <row r="491" spans="1:9">
      <c r="A491" t="s">
        <v>771</v>
      </c>
      <c r="B491" t="str">
        <f>_xlfn.XLOOKUP(A491,Routing_instructions!$A$2:$A$1156,Routing_instructions!$B$2:$B$1156)</f>
        <v>XACTENABLE</v>
      </c>
      <c r="D491">
        <v>23.043599999999898</v>
      </c>
      <c r="E491">
        <v>121.79412000000001</v>
      </c>
      <c r="F491">
        <v>601029</v>
      </c>
      <c r="G491">
        <v>801032</v>
      </c>
      <c r="H491">
        <v>708049</v>
      </c>
      <c r="I491">
        <v>508048</v>
      </c>
    </row>
    <row r="492" spans="1:9">
      <c r="A492" t="s">
        <v>749</v>
      </c>
      <c r="B492" t="str">
        <f>_xlfn.XLOOKUP(A492,Routing_instructions!$A$2:$A$1156,Routing_instructions!$B$2:$B$1156)</f>
        <v>XACTDFTCLK</v>
      </c>
      <c r="D492">
        <v>26.334</v>
      </c>
      <c r="E492">
        <v>121.79412000000001</v>
      </c>
    </row>
    <row r="493" spans="1:9">
      <c r="A493" t="s">
        <v>754</v>
      </c>
      <c r="B493" t="str">
        <f>_xlfn.XLOOKUP(A493,Routing_instructions!$A$2:$A$1156,Routing_instructions!$B$2:$B$1156)</f>
        <v>XACTDIGVIEW[0]</v>
      </c>
      <c r="D493">
        <v>29.624039999999901</v>
      </c>
      <c r="E493">
        <v>121.79412000000001</v>
      </c>
    </row>
    <row r="494" spans="1:9">
      <c r="A494" t="s">
        <v>768</v>
      </c>
      <c r="B494" t="str">
        <f>_xlfn.XLOOKUP(A494,Routing_instructions!$A$2:$A$1156,Routing_instructions!$B$2:$B$1156)</f>
        <v>XACTDIGVIEW[2]</v>
      </c>
      <c r="D494">
        <v>32.915880000000001</v>
      </c>
      <c r="E494">
        <v>121.79412000000001</v>
      </c>
      <c r="F494">
        <v>609124</v>
      </c>
      <c r="G494">
        <v>804035</v>
      </c>
      <c r="H494">
        <v>701116</v>
      </c>
      <c r="I494">
        <v>501119</v>
      </c>
    </row>
    <row r="495" spans="1:9">
      <c r="A495" t="s">
        <v>1291</v>
      </c>
      <c r="B495" t="str">
        <f>_xlfn.XLOOKUP(A495,Routing_instructions!$A$2:$A$1156,Routing_instructions!$B$2:$B$1156)</f>
        <v>VSS</v>
      </c>
      <c r="D495">
        <v>36.207719999999597</v>
      </c>
      <c r="E495">
        <v>121.79412000000001</v>
      </c>
    </row>
    <row r="496" spans="1:9">
      <c r="A496" t="s">
        <v>1502</v>
      </c>
      <c r="B496" t="str">
        <f>_xlfn.XLOOKUP(A496,Routing_instructions!$A$2:$A$1156,Routing_instructions!$B$2:$B$1156)</f>
        <v>VCC</v>
      </c>
      <c r="D496">
        <v>39.499559999999597</v>
      </c>
      <c r="E496">
        <v>121.79412000000001</v>
      </c>
    </row>
    <row r="497" spans="1:5">
      <c r="A497" t="s">
        <v>1501</v>
      </c>
      <c r="B497" t="str">
        <f>_xlfn.XLOOKUP(A497,Routing_instructions!$A$2:$A$1156,Routing_instructions!$B$2:$B$1156)</f>
        <v>VCC</v>
      </c>
      <c r="D497">
        <v>42.791399999999598</v>
      </c>
      <c r="E497">
        <v>121.79412000000001</v>
      </c>
    </row>
    <row r="498" spans="1:5">
      <c r="A498" t="s">
        <v>1290</v>
      </c>
      <c r="B498" t="str">
        <f>_xlfn.XLOOKUP(A498,Routing_instructions!$A$2:$A$1156,Routing_instructions!$B$2:$B$1156)</f>
        <v>VSS</v>
      </c>
      <c r="D498">
        <v>46.083239999999599</v>
      </c>
      <c r="E498">
        <v>121.79412000000001</v>
      </c>
    </row>
    <row r="499" spans="1:5">
      <c r="A499" t="s">
        <v>1289</v>
      </c>
      <c r="B499" t="str">
        <f>_xlfn.XLOOKUP(A499,Routing_instructions!$A$2:$A$1156,Routing_instructions!$B$2:$B$1156)</f>
        <v>VSS</v>
      </c>
      <c r="D499">
        <v>49.375079999999997</v>
      </c>
      <c r="E499">
        <v>121.79412000000001</v>
      </c>
    </row>
    <row r="500" spans="1:5">
      <c r="A500" t="s">
        <v>1500</v>
      </c>
      <c r="B500" t="str">
        <f>_xlfn.XLOOKUP(A500,Routing_instructions!$A$2:$A$1156,Routing_instructions!$B$2:$B$1156)</f>
        <v>VCC</v>
      </c>
      <c r="D500">
        <v>52.6669199999996</v>
      </c>
      <c r="E500">
        <v>121.79412000000001</v>
      </c>
    </row>
    <row r="501" spans="1:5">
      <c r="A501" t="s">
        <v>1499</v>
      </c>
      <c r="B501" t="str">
        <f>_xlfn.XLOOKUP(A501,Routing_instructions!$A$2:$A$1156,Routing_instructions!$B$2:$B$1156)</f>
        <v>VCC</v>
      </c>
      <c r="D501">
        <v>55.9587599999996</v>
      </c>
      <c r="E501">
        <v>121.79412000000001</v>
      </c>
    </row>
    <row r="502" spans="1:5">
      <c r="A502" t="s">
        <v>1288</v>
      </c>
      <c r="B502" t="str">
        <f>_xlfn.XLOOKUP(A502,Routing_instructions!$A$2:$A$1156,Routing_instructions!$B$2:$B$1156)</f>
        <v>VSS</v>
      </c>
      <c r="D502">
        <v>59.250599999999601</v>
      </c>
      <c r="E502">
        <v>121.79412000000001</v>
      </c>
    </row>
    <row r="503" spans="1:5">
      <c r="A503" t="s">
        <v>1287</v>
      </c>
      <c r="B503" t="str">
        <f>_xlfn.XLOOKUP(A503,Routing_instructions!$A$2:$A$1156,Routing_instructions!$B$2:$B$1156)</f>
        <v>VSS</v>
      </c>
      <c r="D503">
        <v>62.542439999999601</v>
      </c>
      <c r="E503">
        <v>121.79412000000001</v>
      </c>
    </row>
    <row r="504" spans="1:5">
      <c r="A504" t="s">
        <v>1498</v>
      </c>
      <c r="B504" t="str">
        <f>_xlfn.XLOOKUP(A504,Routing_instructions!$A$2:$A$1156,Routing_instructions!$B$2:$B$1156)</f>
        <v>VCC</v>
      </c>
      <c r="D504">
        <v>65.833883999999998</v>
      </c>
      <c r="E504">
        <v>121.79412000000001</v>
      </c>
    </row>
    <row r="505" spans="1:5">
      <c r="A505" t="s">
        <v>1497</v>
      </c>
      <c r="B505" t="str">
        <f>_xlfn.XLOOKUP(A505,Routing_instructions!$A$2:$A$1156,Routing_instructions!$B$2:$B$1156)</f>
        <v>VCC</v>
      </c>
      <c r="D505">
        <v>69.125724000000005</v>
      </c>
      <c r="E505">
        <v>121.79412000000001</v>
      </c>
    </row>
    <row r="506" spans="1:5">
      <c r="A506" t="s">
        <v>1285</v>
      </c>
      <c r="B506" t="str">
        <f>_xlfn.XLOOKUP(A506,Routing_instructions!$A$2:$A$1156,Routing_instructions!$B$2:$B$1156)</f>
        <v>VSS</v>
      </c>
      <c r="D506">
        <v>72.417563999999601</v>
      </c>
      <c r="E506">
        <v>121.79412000000001</v>
      </c>
    </row>
    <row r="507" spans="1:5">
      <c r="A507" t="s">
        <v>1284</v>
      </c>
      <c r="B507" t="str">
        <f>_xlfn.XLOOKUP(A507,Routing_instructions!$A$2:$A$1156,Routing_instructions!$B$2:$B$1156)</f>
        <v>VSS</v>
      </c>
      <c r="D507">
        <v>75.709403999999594</v>
      </c>
      <c r="E507">
        <v>121.79412000000001</v>
      </c>
    </row>
    <row r="508" spans="1:5">
      <c r="A508" t="s">
        <v>1496</v>
      </c>
      <c r="B508" t="str">
        <f>_xlfn.XLOOKUP(A508,Routing_instructions!$A$2:$A$1156,Routing_instructions!$B$2:$B$1156)</f>
        <v>VCC2</v>
      </c>
      <c r="D508">
        <v>79.001243999999602</v>
      </c>
      <c r="E508">
        <v>121.79412000000001</v>
      </c>
    </row>
    <row r="509" spans="1:5">
      <c r="A509" t="s">
        <v>1495</v>
      </c>
      <c r="B509" t="str">
        <f>_xlfn.XLOOKUP(A509,Routing_instructions!$A$2:$A$1156,Routing_instructions!$B$2:$B$1156)</f>
        <v>VCC2</v>
      </c>
      <c r="D509">
        <v>82.293083999999595</v>
      </c>
      <c r="E509">
        <v>121.79412000000001</v>
      </c>
    </row>
    <row r="510" spans="1:5">
      <c r="A510" t="s">
        <v>1283</v>
      </c>
      <c r="B510" t="str">
        <f>_xlfn.XLOOKUP(A510,Routing_instructions!$A$2:$A$1156,Routing_instructions!$B$2:$B$1156)</f>
        <v>VSS</v>
      </c>
      <c r="D510">
        <v>85.584924000000001</v>
      </c>
      <c r="E510">
        <v>121.79412000000001</v>
      </c>
    </row>
    <row r="511" spans="1:5">
      <c r="A511" t="s">
        <v>1282</v>
      </c>
      <c r="B511" t="str">
        <f>_xlfn.XLOOKUP(A511,Routing_instructions!$A$2:$A$1156,Routing_instructions!$B$2:$B$1156)</f>
        <v>VSS</v>
      </c>
      <c r="D511">
        <v>88.876763999999994</v>
      </c>
      <c r="E511">
        <v>121.79412000000001</v>
      </c>
    </row>
    <row r="512" spans="1:5">
      <c r="A512" t="s">
        <v>1494</v>
      </c>
      <c r="B512" t="str">
        <f>_xlfn.XLOOKUP(A512,Routing_instructions!$A$2:$A$1156,Routing_instructions!$B$2:$B$1156)</f>
        <v>VCC2</v>
      </c>
      <c r="D512">
        <v>92.168604000000002</v>
      </c>
      <c r="E512">
        <v>121.79412000000001</v>
      </c>
    </row>
    <row r="513" spans="1:9">
      <c r="A513" t="s">
        <v>1493</v>
      </c>
      <c r="B513" t="str">
        <f>_xlfn.XLOOKUP(A513,Routing_instructions!$A$2:$A$1156,Routing_instructions!$B$2:$B$1156)</f>
        <v>VCC2</v>
      </c>
      <c r="D513">
        <v>95.460443999999995</v>
      </c>
      <c r="E513">
        <v>121.79412000000001</v>
      </c>
    </row>
    <row r="514" spans="1:9">
      <c r="A514" t="s">
        <v>1281</v>
      </c>
      <c r="B514" t="str">
        <f>_xlfn.XLOOKUP(A514,Routing_instructions!$A$2:$A$1156,Routing_instructions!$B$2:$B$1156)</f>
        <v>VSS</v>
      </c>
      <c r="D514">
        <v>98.752284000000003</v>
      </c>
      <c r="E514">
        <v>121.79412000000001</v>
      </c>
    </row>
    <row r="515" spans="1:9">
      <c r="A515" t="s">
        <v>1294</v>
      </c>
      <c r="B515" t="str">
        <f>_xlfn.XLOOKUP(A515,Routing_instructions!$A$2:$A$1156,Routing_instructions!$B$2:$B$1156)</f>
        <v>VSS</v>
      </c>
      <c r="D515">
        <v>102.043799999999</v>
      </c>
      <c r="E515">
        <v>121.79412000000001</v>
      </c>
    </row>
    <row r="516" spans="1:9">
      <c r="A516" t="s">
        <v>1503</v>
      </c>
      <c r="B516" t="str">
        <f>_xlfn.XLOOKUP(A516,Routing_instructions!$A$2:$A$1156,Routing_instructions!$B$2:$B$1156)</f>
        <v>VCC2</v>
      </c>
      <c r="D516">
        <v>105.33564</v>
      </c>
      <c r="E516">
        <v>121.79412000000001</v>
      </c>
    </row>
    <row r="517" spans="1:9">
      <c r="A517" t="s">
        <v>1293</v>
      </c>
      <c r="B517" t="str">
        <f>_xlfn.XLOOKUP(A517,Routing_instructions!$A$2:$A$1156,Routing_instructions!$B$2:$B$1156)</f>
        <v>VSS</v>
      </c>
      <c r="D517">
        <v>108.62748000000001</v>
      </c>
      <c r="E517">
        <v>121.79412000000001</v>
      </c>
    </row>
    <row r="518" spans="1:9">
      <c r="A518" t="s">
        <v>1764</v>
      </c>
      <c r="B518" t="str">
        <f>_xlfn.XLOOKUP(A518,Routing_instructions!$A$2:$A$1156,Routing_instructions!$B$2:$B$1156)</f>
        <v>XLYA4</v>
      </c>
      <c r="D518">
        <v>111.919319999999</v>
      </c>
      <c r="E518">
        <v>121.79412000000001</v>
      </c>
      <c r="F518">
        <v>604040</v>
      </c>
      <c r="G518">
        <v>801035</v>
      </c>
      <c r="H518">
        <v>707087</v>
      </c>
      <c r="I518">
        <v>506038</v>
      </c>
    </row>
    <row r="519" spans="1:9">
      <c r="A519" t="s">
        <v>1765</v>
      </c>
      <c r="B519" t="str">
        <f>_xlfn.XLOOKUP(A519,Routing_instructions!$A$2:$A$1156,Routing_instructions!$B$2:$B$1156)</f>
        <v>XLYA4_B</v>
      </c>
      <c r="D519">
        <v>115.211159999999</v>
      </c>
      <c r="E519">
        <v>121.79412000000001</v>
      </c>
    </row>
    <row r="520" spans="1:9">
      <c r="A520" t="s">
        <v>1854</v>
      </c>
      <c r="B520" t="str">
        <f>_xlfn.XLOOKUP(A520,Routing_instructions!$A$2:$A$1156,Routing_instructions!$B$2:$B$1156)</f>
        <v>XSTKVBOTMID_ML</v>
      </c>
      <c r="D520">
        <v>118.503</v>
      </c>
      <c r="E520">
        <v>121.79412000000001</v>
      </c>
    </row>
    <row r="521" spans="1:9">
      <c r="A521" t="s">
        <v>1762</v>
      </c>
      <c r="B521" t="str">
        <f>_xlfn.XLOOKUP(A521,Routing_instructions!$A$2:$A$1156,Routing_instructions!$B$2:$B$1156)</f>
        <v>XLYA3</v>
      </c>
      <c r="D521">
        <v>121.79483999999999</v>
      </c>
      <c r="E521">
        <v>121.79412000000001</v>
      </c>
    </row>
    <row r="522" spans="1:9">
      <c r="A522" t="s">
        <v>1286</v>
      </c>
      <c r="B522" t="str">
        <f>_xlfn.XLOOKUP(A522,Routing_instructions!$A$2:$A$1156,Routing_instructions!$B$2:$B$1156)</f>
        <v>VSS</v>
      </c>
      <c r="D522">
        <v>125.08668</v>
      </c>
      <c r="E522">
        <v>121.79412000000001</v>
      </c>
    </row>
    <row r="523" spans="1:9">
      <c r="A523" t="s">
        <v>1277</v>
      </c>
      <c r="B523" t="str">
        <f>_xlfn.XLOOKUP(A523,Routing_instructions!$A$2:$A$1156,Routing_instructions!$B$2:$B$1156)</f>
        <v>VSS</v>
      </c>
      <c r="D523">
        <v>3.29039999999998</v>
      </c>
      <c r="E523">
        <v>125.08812</v>
      </c>
    </row>
    <row r="524" spans="1:9">
      <c r="A524" t="s">
        <v>1018</v>
      </c>
      <c r="B524" t="str">
        <f>_xlfn.XLOOKUP(A524,Routing_instructions!$A$2:$A$1156,Routing_instructions!$B$2:$B$1156)</f>
        <v>VSS</v>
      </c>
      <c r="D524">
        <v>6.5843999999999596</v>
      </c>
      <c r="E524">
        <v>125.08812</v>
      </c>
    </row>
    <row r="525" spans="1:9">
      <c r="A525" t="s">
        <v>1638</v>
      </c>
      <c r="B525" t="str">
        <f>_xlfn.XLOOKUP(A525,Routing_instructions!$A$2:$A$1156,Routing_instructions!$B$2:$B$1156)</f>
        <v>VCCTHM_HV_SENSE</v>
      </c>
      <c r="D525">
        <v>9.8747999999999596</v>
      </c>
      <c r="E525">
        <v>125.08812</v>
      </c>
    </row>
    <row r="526" spans="1:9">
      <c r="A526" t="s">
        <v>1726</v>
      </c>
      <c r="B526" t="str">
        <f>_xlfn.XLOOKUP(A526,Routing_instructions!$A$2:$A$1156,Routing_instructions!$B$2:$B$1156)</f>
        <v>VCCTHM_SENSE</v>
      </c>
      <c r="D526">
        <v>13.165199999999899</v>
      </c>
      <c r="E526">
        <v>125.08812</v>
      </c>
    </row>
    <row r="527" spans="1:9">
      <c r="A527" t="s">
        <v>1002</v>
      </c>
      <c r="B527" t="str">
        <f>_xlfn.XLOOKUP(A527,Routing_instructions!$A$2:$A$1156,Routing_instructions!$B$2:$B$1156)</f>
        <v>VSS</v>
      </c>
      <c r="D527">
        <v>16.459199999999999</v>
      </c>
      <c r="E527">
        <v>125.08812</v>
      </c>
      <c r="F527">
        <v>601008</v>
      </c>
      <c r="G527">
        <v>802045</v>
      </c>
      <c r="H527">
        <v>708065</v>
      </c>
      <c r="I527">
        <v>508045</v>
      </c>
    </row>
    <row r="528" spans="1:9">
      <c r="A528" t="s">
        <v>1470</v>
      </c>
      <c r="B528" t="str">
        <f>_xlfn.XLOOKUP(A528,Routing_instructions!$A$2:$A$1156,Routing_instructions!$B$2:$B$1156)</f>
        <v>VCCTHM</v>
      </c>
      <c r="D528">
        <v>19.749599999999901</v>
      </c>
      <c r="E528">
        <v>125.08812</v>
      </c>
    </row>
    <row r="529" spans="1:9">
      <c r="A529" t="s">
        <v>998</v>
      </c>
      <c r="B529" t="str">
        <f>_xlfn.XLOOKUP(A529,Routing_instructions!$A$2:$A$1156,Routing_instructions!$B$2:$B$1156)</f>
        <v>VSS</v>
      </c>
      <c r="D529">
        <v>23.043599999999898</v>
      </c>
      <c r="E529">
        <v>125.08812</v>
      </c>
      <c r="F529">
        <v>601015</v>
      </c>
      <c r="G529">
        <v>801029</v>
      </c>
      <c r="H529">
        <v>708063</v>
      </c>
      <c r="I529">
        <v>508047</v>
      </c>
    </row>
    <row r="530" spans="1:9">
      <c r="A530" t="s">
        <v>784</v>
      </c>
      <c r="B530" t="str">
        <f>_xlfn.XLOOKUP(A530,Routing_instructions!$A$2:$A$1156,Routing_instructions!$B$2:$B$1156)</f>
        <v>XACTPDFIN[7]</v>
      </c>
      <c r="D530">
        <v>26.334</v>
      </c>
      <c r="E530">
        <v>125.08812</v>
      </c>
      <c r="F530">
        <v>601027</v>
      </c>
      <c r="G530">
        <v>801031</v>
      </c>
      <c r="H530">
        <v>708045</v>
      </c>
      <c r="I530">
        <v>508046</v>
      </c>
    </row>
    <row r="531" spans="1:9">
      <c r="A531" t="s">
        <v>789</v>
      </c>
      <c r="B531" t="str">
        <f>_xlfn.XLOOKUP(A531,Routing_instructions!$A$2:$A$1156,Routing_instructions!$B$2:$B$1156)</f>
        <v>XACTSCANTDO</v>
      </c>
      <c r="D531">
        <v>29.624039999999901</v>
      </c>
      <c r="E531">
        <v>125.08812</v>
      </c>
    </row>
    <row r="532" spans="1:9">
      <c r="A532" t="s">
        <v>775</v>
      </c>
      <c r="B532" t="str">
        <f>_xlfn.XLOOKUP(A532,Routing_instructions!$A$2:$A$1156,Routing_instructions!$B$2:$B$1156)</f>
        <v>XACTPDFIN[2]</v>
      </c>
      <c r="D532">
        <v>32.915880000000001</v>
      </c>
      <c r="E532">
        <v>125.08812</v>
      </c>
      <c r="F532">
        <v>601014</v>
      </c>
      <c r="G532">
        <v>803095</v>
      </c>
      <c r="H532">
        <v>708075</v>
      </c>
      <c r="I532">
        <v>507093</v>
      </c>
    </row>
    <row r="533" spans="1:9">
      <c r="A533" t="s">
        <v>1275</v>
      </c>
      <c r="B533" t="str">
        <f>_xlfn.XLOOKUP(A533,Routing_instructions!$A$2:$A$1156,Routing_instructions!$B$2:$B$1156)</f>
        <v>VSS</v>
      </c>
      <c r="D533">
        <v>36.207719999999597</v>
      </c>
      <c r="E533">
        <v>125.08812</v>
      </c>
    </row>
    <row r="534" spans="1:9">
      <c r="A534" t="s">
        <v>1491</v>
      </c>
      <c r="B534" t="str">
        <f>_xlfn.XLOOKUP(A534,Routing_instructions!$A$2:$A$1156,Routing_instructions!$B$2:$B$1156)</f>
        <v>VCC</v>
      </c>
      <c r="D534">
        <v>39.499559999999597</v>
      </c>
      <c r="E534">
        <v>125.08812</v>
      </c>
    </row>
    <row r="535" spans="1:9">
      <c r="A535" t="s">
        <v>1490</v>
      </c>
      <c r="B535" t="str">
        <f>_xlfn.XLOOKUP(A535,Routing_instructions!$A$2:$A$1156,Routing_instructions!$B$2:$B$1156)</f>
        <v>VCC</v>
      </c>
      <c r="D535">
        <v>42.791399999999598</v>
      </c>
      <c r="E535">
        <v>125.08812</v>
      </c>
    </row>
    <row r="536" spans="1:9">
      <c r="A536" t="s">
        <v>1274</v>
      </c>
      <c r="B536" t="str">
        <f>_xlfn.XLOOKUP(A536,Routing_instructions!$A$2:$A$1156,Routing_instructions!$B$2:$B$1156)</f>
        <v>VSS</v>
      </c>
      <c r="D536">
        <v>46.083239999999599</v>
      </c>
      <c r="E536">
        <v>125.08812</v>
      </c>
    </row>
    <row r="537" spans="1:9">
      <c r="A537" t="s">
        <v>1273</v>
      </c>
      <c r="B537" t="str">
        <f>_xlfn.XLOOKUP(A537,Routing_instructions!$A$2:$A$1156,Routing_instructions!$B$2:$B$1156)</f>
        <v>VSS</v>
      </c>
      <c r="D537">
        <v>49.375079999999997</v>
      </c>
      <c r="E537">
        <v>125.08812</v>
      </c>
    </row>
    <row r="538" spans="1:9">
      <c r="A538" t="s">
        <v>1489</v>
      </c>
      <c r="B538" t="str">
        <f>_xlfn.XLOOKUP(A538,Routing_instructions!$A$2:$A$1156,Routing_instructions!$B$2:$B$1156)</f>
        <v>VCC</v>
      </c>
      <c r="D538">
        <v>52.6669199999996</v>
      </c>
      <c r="E538">
        <v>125.08812</v>
      </c>
    </row>
    <row r="539" spans="1:9">
      <c r="A539" t="s">
        <v>1488</v>
      </c>
      <c r="B539" t="str">
        <f>_xlfn.XLOOKUP(A539,Routing_instructions!$A$2:$A$1156,Routing_instructions!$B$2:$B$1156)</f>
        <v>VCC</v>
      </c>
      <c r="D539">
        <v>55.9587599999996</v>
      </c>
      <c r="E539">
        <v>125.08812</v>
      </c>
    </row>
    <row r="540" spans="1:9">
      <c r="A540" t="s">
        <v>1272</v>
      </c>
      <c r="B540" t="str">
        <f>_xlfn.XLOOKUP(A540,Routing_instructions!$A$2:$A$1156,Routing_instructions!$B$2:$B$1156)</f>
        <v>VSS</v>
      </c>
      <c r="D540">
        <v>72.417563999999601</v>
      </c>
      <c r="E540">
        <v>125.08812</v>
      </c>
    </row>
    <row r="541" spans="1:9">
      <c r="A541" t="s">
        <v>1271</v>
      </c>
      <c r="B541" t="str">
        <f>_xlfn.XLOOKUP(A541,Routing_instructions!$A$2:$A$1156,Routing_instructions!$B$2:$B$1156)</f>
        <v>VSS</v>
      </c>
      <c r="D541">
        <v>75.709403999999594</v>
      </c>
      <c r="E541">
        <v>125.08812</v>
      </c>
    </row>
    <row r="542" spans="1:9">
      <c r="A542" t="s">
        <v>1487</v>
      </c>
      <c r="B542" t="str">
        <f>_xlfn.XLOOKUP(A542,Routing_instructions!$A$2:$A$1156,Routing_instructions!$B$2:$B$1156)</f>
        <v>VCC2</v>
      </c>
      <c r="D542">
        <v>79.001243999999602</v>
      </c>
      <c r="E542">
        <v>125.08812</v>
      </c>
    </row>
    <row r="543" spans="1:9">
      <c r="A543" t="s">
        <v>1486</v>
      </c>
      <c r="B543" t="str">
        <f>_xlfn.XLOOKUP(A543,Routing_instructions!$A$2:$A$1156,Routing_instructions!$B$2:$B$1156)</f>
        <v>VCC2</v>
      </c>
      <c r="D543">
        <v>82.293083999999595</v>
      </c>
      <c r="E543">
        <v>125.08812</v>
      </c>
    </row>
    <row r="544" spans="1:9">
      <c r="A544" t="s">
        <v>1268</v>
      </c>
      <c r="B544" t="str">
        <f>_xlfn.XLOOKUP(A544,Routing_instructions!$A$2:$A$1156,Routing_instructions!$B$2:$B$1156)</f>
        <v>VSS</v>
      </c>
      <c r="D544">
        <v>85.584924000000001</v>
      </c>
      <c r="E544">
        <v>125.08812</v>
      </c>
    </row>
    <row r="545" spans="1:9">
      <c r="A545" t="s">
        <v>1266</v>
      </c>
      <c r="B545" t="str">
        <f>_xlfn.XLOOKUP(A545,Routing_instructions!$A$2:$A$1156,Routing_instructions!$B$2:$B$1156)</f>
        <v>VSS</v>
      </c>
      <c r="D545">
        <v>88.876763999999994</v>
      </c>
      <c r="E545">
        <v>125.08812</v>
      </c>
    </row>
    <row r="546" spans="1:9">
      <c r="A546" t="s">
        <v>1485</v>
      </c>
      <c r="B546" t="str">
        <f>_xlfn.XLOOKUP(A546,Routing_instructions!$A$2:$A$1156,Routing_instructions!$B$2:$B$1156)</f>
        <v>VCC2</v>
      </c>
      <c r="D546">
        <v>92.168604000000002</v>
      </c>
      <c r="E546">
        <v>125.08812</v>
      </c>
    </row>
    <row r="547" spans="1:9">
      <c r="A547" t="s">
        <v>1484</v>
      </c>
      <c r="B547" t="str">
        <f>_xlfn.XLOOKUP(A547,Routing_instructions!$A$2:$A$1156,Routing_instructions!$B$2:$B$1156)</f>
        <v>VCC2</v>
      </c>
      <c r="D547">
        <v>95.460443999999995</v>
      </c>
      <c r="E547">
        <v>125.08812</v>
      </c>
    </row>
    <row r="548" spans="1:9">
      <c r="A548" t="s">
        <v>1265</v>
      </c>
      <c r="B548" t="str">
        <f>_xlfn.XLOOKUP(A548,Routing_instructions!$A$2:$A$1156,Routing_instructions!$B$2:$B$1156)</f>
        <v>VSS</v>
      </c>
      <c r="D548">
        <v>98.752284000000003</v>
      </c>
      <c r="E548">
        <v>125.08812</v>
      </c>
    </row>
    <row r="549" spans="1:9">
      <c r="A549" t="s">
        <v>1280</v>
      </c>
      <c r="B549" t="str">
        <f>_xlfn.XLOOKUP(A549,Routing_instructions!$A$2:$A$1156,Routing_instructions!$B$2:$B$1156)</f>
        <v>VSS</v>
      </c>
      <c r="D549">
        <v>102.043799999999</v>
      </c>
      <c r="E549">
        <v>125.08812</v>
      </c>
    </row>
    <row r="550" spans="1:9">
      <c r="A550" t="s">
        <v>1492</v>
      </c>
      <c r="B550" t="str">
        <f>_xlfn.XLOOKUP(A550,Routing_instructions!$A$2:$A$1156,Routing_instructions!$B$2:$B$1156)</f>
        <v>VCC2</v>
      </c>
      <c r="D550">
        <v>105.33564</v>
      </c>
      <c r="E550">
        <v>125.08812</v>
      </c>
    </row>
    <row r="551" spans="1:9">
      <c r="A551" t="s">
        <v>1279</v>
      </c>
      <c r="B551" t="str">
        <f>_xlfn.XLOOKUP(A551,Routing_instructions!$A$2:$A$1156,Routing_instructions!$B$2:$B$1156)</f>
        <v>VSS</v>
      </c>
      <c r="D551">
        <v>108.62748000000001</v>
      </c>
      <c r="E551">
        <v>125.08812</v>
      </c>
    </row>
    <row r="552" spans="1:9">
      <c r="A552" t="s">
        <v>1852</v>
      </c>
      <c r="B552" t="str">
        <f>_xlfn.XLOOKUP(A552,Routing_instructions!$A$2:$A$1156,Routing_instructions!$B$2:$B$1156)</f>
        <v>XSTKVBOTMID_FL</v>
      </c>
      <c r="D552">
        <v>111.919319999999</v>
      </c>
      <c r="E552">
        <v>125.08812</v>
      </c>
      <c r="F552">
        <v>602079</v>
      </c>
      <c r="G552">
        <v>807002</v>
      </c>
      <c r="H552">
        <v>708051</v>
      </c>
      <c r="I552">
        <v>506034</v>
      </c>
    </row>
    <row r="553" spans="1:9">
      <c r="A553" t="s">
        <v>1853</v>
      </c>
      <c r="B553" t="str">
        <f>_xlfn.XLOOKUP(A553,Routing_instructions!$A$2:$A$1156,Routing_instructions!$B$2:$B$1156)</f>
        <v>XSTKVBOTMID_MH</v>
      </c>
      <c r="D553">
        <v>115.211159999999</v>
      </c>
      <c r="E553">
        <v>125.08812</v>
      </c>
    </row>
    <row r="554" spans="1:9">
      <c r="A554" t="s">
        <v>1278</v>
      </c>
      <c r="B554" t="str">
        <f>_xlfn.XLOOKUP(A554,Routing_instructions!$A$2:$A$1156,Routing_instructions!$B$2:$B$1156)</f>
        <v>VSS</v>
      </c>
      <c r="D554">
        <v>118.503</v>
      </c>
      <c r="E554">
        <v>125.08812</v>
      </c>
    </row>
    <row r="555" spans="1:9">
      <c r="A555" t="s">
        <v>1276</v>
      </c>
      <c r="B555" t="str">
        <f>_xlfn.XLOOKUP(A555,Routing_instructions!$A$2:$A$1156,Routing_instructions!$B$2:$B$1156)</f>
        <v>VSS</v>
      </c>
      <c r="D555">
        <v>121.79483999999999</v>
      </c>
      <c r="E555">
        <v>125.08812</v>
      </c>
    </row>
    <row r="556" spans="1:9">
      <c r="A556" t="s">
        <v>1261</v>
      </c>
      <c r="B556" t="str">
        <f>_xlfn.XLOOKUP(A556,Routing_instructions!$A$2:$A$1156,Routing_instructions!$B$2:$B$1156)</f>
        <v>VSS</v>
      </c>
      <c r="D556">
        <v>36.207719999999597</v>
      </c>
      <c r="E556">
        <v>0</v>
      </c>
    </row>
    <row r="557" spans="1:9">
      <c r="A557" t="s">
        <v>837</v>
      </c>
      <c r="B557" t="str">
        <f>_xlfn.XLOOKUP(A557,Routing_instructions!$A$2:$A$1156,Routing_instructions!$B$2:$B$1156)</f>
        <v>XDATAOUT[7]</v>
      </c>
      <c r="D557">
        <v>39.499559999999597</v>
      </c>
      <c r="E557">
        <v>0</v>
      </c>
      <c r="F557">
        <v>605057</v>
      </c>
      <c r="G557">
        <v>802075</v>
      </c>
      <c r="H557">
        <v>702063</v>
      </c>
      <c r="I557">
        <v>502069</v>
      </c>
    </row>
    <row r="558" spans="1:9">
      <c r="A558" t="s">
        <v>825</v>
      </c>
      <c r="B558" t="str">
        <f>_xlfn.XLOOKUP(A558,Routing_instructions!$A$2:$A$1156,Routing_instructions!$B$2:$B$1156)</f>
        <v>XDATAOUT[28]</v>
      </c>
      <c r="D558">
        <v>42.791399999999598</v>
      </c>
      <c r="E558">
        <v>0</v>
      </c>
      <c r="F558">
        <v>608052</v>
      </c>
      <c r="G558">
        <v>807023</v>
      </c>
      <c r="H558">
        <v>702044</v>
      </c>
      <c r="I558">
        <v>501101</v>
      </c>
    </row>
    <row r="559" spans="1:9">
      <c r="A559" t="s">
        <v>824</v>
      </c>
      <c r="B559" t="str">
        <f>_xlfn.XLOOKUP(A559,Routing_instructions!$A$2:$A$1156,Routing_instructions!$B$2:$B$1156)</f>
        <v>XDATAOUT[27]</v>
      </c>
      <c r="D559">
        <v>46.083239999999599</v>
      </c>
      <c r="E559">
        <v>0</v>
      </c>
      <c r="F559">
        <v>605055</v>
      </c>
      <c r="G559">
        <v>802054</v>
      </c>
      <c r="H559">
        <v>702045</v>
      </c>
      <c r="I559">
        <v>502059</v>
      </c>
    </row>
    <row r="560" spans="1:9">
      <c r="A560" t="s">
        <v>895</v>
      </c>
      <c r="B560" t="str">
        <f>_xlfn.XLOOKUP(A560,Routing_instructions!$A$2:$A$1156,Routing_instructions!$B$2:$B$1156)</f>
        <v>VSS</v>
      </c>
      <c r="D560">
        <v>49.375079999999997</v>
      </c>
      <c r="E560">
        <v>0</v>
      </c>
      <c r="F560">
        <v>606120</v>
      </c>
      <c r="G560">
        <v>803112</v>
      </c>
      <c r="H560">
        <v>702064</v>
      </c>
      <c r="I560">
        <v>502061</v>
      </c>
    </row>
    <row r="561" spans="1:9">
      <c r="A561" t="s">
        <v>904</v>
      </c>
      <c r="B561" t="str">
        <f>_xlfn.XLOOKUP(A561,Routing_instructions!$A$2:$A$1156,Routing_instructions!$B$2:$B$1156)</f>
        <v>VSS</v>
      </c>
      <c r="D561">
        <v>52.6669199999996</v>
      </c>
      <c r="E561">
        <v>0</v>
      </c>
      <c r="F561">
        <v>605063</v>
      </c>
      <c r="G561">
        <v>803111</v>
      </c>
      <c r="H561">
        <v>701117</v>
      </c>
      <c r="I561">
        <v>502060</v>
      </c>
    </row>
    <row r="562" spans="1:9">
      <c r="A562" t="s">
        <v>1259</v>
      </c>
      <c r="B562" t="str">
        <f>_xlfn.XLOOKUP(A562,Routing_instructions!$A$2:$A$1156,Routing_instructions!$B$2:$B$1156)</f>
        <v>VSS</v>
      </c>
      <c r="D562">
        <v>55.9587599999996</v>
      </c>
      <c r="E562">
        <v>0</v>
      </c>
    </row>
    <row r="563" spans="1:9">
      <c r="A563" t="s">
        <v>799</v>
      </c>
      <c r="B563" t="str">
        <f>_xlfn.XLOOKUP(A563,Routing_instructions!$A$2:$A$1156,Routing_instructions!$B$2:$B$1156)</f>
        <v>XDATAIN</v>
      </c>
      <c r="D563">
        <v>72.417563999999601</v>
      </c>
      <c r="E563">
        <v>0</v>
      </c>
      <c r="F563">
        <v>608083</v>
      </c>
      <c r="G563">
        <v>809097</v>
      </c>
      <c r="H563">
        <v>701095</v>
      </c>
      <c r="I563">
        <v>501087</v>
      </c>
    </row>
    <row r="564" spans="1:9">
      <c r="A564" t="s">
        <v>1804</v>
      </c>
      <c r="B564" t="str">
        <f>_xlfn.XLOOKUP(A564,Routing_instructions!$A$2:$A$1156,Routing_instructions!$B$2:$B$1156)</f>
        <v>XXADD[7]</v>
      </c>
      <c r="D564">
        <v>75.709403999999594</v>
      </c>
      <c r="E564">
        <v>0</v>
      </c>
      <c r="F564">
        <v>607001</v>
      </c>
      <c r="G564">
        <v>809093</v>
      </c>
      <c r="H564">
        <v>702042</v>
      </c>
      <c r="I564">
        <v>501127</v>
      </c>
    </row>
    <row r="565" spans="1:9">
      <c r="A565" t="s">
        <v>988</v>
      </c>
      <c r="B565" t="str">
        <f>_xlfn.XLOOKUP(A565,Routing_instructions!$A$2:$A$1156,Routing_instructions!$B$2:$B$1156)</f>
        <v>XDDR_5DQ[0]</v>
      </c>
      <c r="D565">
        <v>79.001243999999602</v>
      </c>
      <c r="E565">
        <v>0</v>
      </c>
      <c r="F565">
        <v>607040</v>
      </c>
      <c r="G565">
        <v>809091</v>
      </c>
      <c r="H565">
        <v>708048</v>
      </c>
      <c r="I565">
        <v>509007</v>
      </c>
    </row>
    <row r="566" spans="1:9">
      <c r="A566" t="s">
        <v>1062</v>
      </c>
      <c r="B566" t="str">
        <f>_xlfn.XLOOKUP(A566,Routing_instructions!$A$2:$A$1156,Routing_instructions!$B$2:$B$1156)</f>
        <v>XDEFAULTIR_B</v>
      </c>
      <c r="D566">
        <v>82.293083999999595</v>
      </c>
      <c r="E566">
        <v>0</v>
      </c>
      <c r="F566">
        <v>607033</v>
      </c>
      <c r="G566">
        <v>807014</v>
      </c>
      <c r="H566">
        <v>707128</v>
      </c>
      <c r="I566">
        <v>509005</v>
      </c>
    </row>
    <row r="567" spans="1:9">
      <c r="A567" t="s">
        <v>1472</v>
      </c>
      <c r="B567" t="str">
        <f>_xlfn.XLOOKUP(A567,Routing_instructions!$A$2:$A$1156,Routing_instructions!$B$2:$B$1156)</f>
        <v>XTMS</v>
      </c>
      <c r="D567">
        <v>85.584924000000001</v>
      </c>
      <c r="E567">
        <v>0</v>
      </c>
      <c r="F567">
        <v>606107</v>
      </c>
      <c r="G567">
        <v>808062</v>
      </c>
      <c r="H567">
        <v>707096</v>
      </c>
      <c r="I567">
        <v>509039</v>
      </c>
    </row>
    <row r="568" spans="1:9">
      <c r="A568" t="s">
        <v>1258</v>
      </c>
      <c r="B568" t="str">
        <f>_xlfn.XLOOKUP(A568,Routing_instructions!$A$2:$A$1156,Routing_instructions!$B$2:$B$1156)</f>
        <v>VSS</v>
      </c>
      <c r="D568">
        <v>88.876763999999994</v>
      </c>
      <c r="E568">
        <v>0</v>
      </c>
    </row>
    <row r="569" spans="1:9">
      <c r="A569" t="s">
        <v>798</v>
      </c>
      <c r="B569" t="str">
        <f>_xlfn.XLOOKUP(A569,Routing_instructions!$A$2:$A$1156,Routing_instructions!$B$2:$B$1156)</f>
        <v>XCOLTRLEN</v>
      </c>
      <c r="D569">
        <v>92.168604000000002</v>
      </c>
      <c r="E569">
        <v>0</v>
      </c>
      <c r="F569">
        <v>606105</v>
      </c>
      <c r="G569">
        <v>808079</v>
      </c>
      <c r="H569">
        <v>707120</v>
      </c>
      <c r="I569">
        <v>509006</v>
      </c>
    </row>
    <row r="570" spans="1:9">
      <c r="A570" t="s">
        <v>1067</v>
      </c>
      <c r="B570" t="str">
        <f>_xlfn.XLOOKUP(A570,Routing_instructions!$A$2:$A$1156,Routing_instructions!$B$2:$B$1156)</f>
        <v>XLYAGCOLADD[2]</v>
      </c>
      <c r="D570">
        <v>95.460443999999995</v>
      </c>
      <c r="E570">
        <v>0</v>
      </c>
      <c r="F570">
        <v>605047</v>
      </c>
      <c r="G570">
        <v>808051</v>
      </c>
      <c r="H570">
        <v>705048</v>
      </c>
      <c r="I570">
        <v>505050</v>
      </c>
    </row>
    <row r="571" spans="1:9">
      <c r="A571" t="s">
        <v>1898</v>
      </c>
      <c r="B571" t="str">
        <f>_xlfn.XLOOKUP(A571,Routing_instructions!$A$2:$A$1156,Routing_instructions!$B$2:$B$1156)</f>
        <v>XZADD[6]</v>
      </c>
      <c r="D571">
        <v>98.752284000000003</v>
      </c>
      <c r="E571">
        <v>0</v>
      </c>
      <c r="F571">
        <v>605056</v>
      </c>
      <c r="G571">
        <v>808046</v>
      </c>
      <c r="H571">
        <v>709037</v>
      </c>
      <c r="I571">
        <v>509027</v>
      </c>
    </row>
    <row r="572" spans="1:9">
      <c r="A572" t="s">
        <v>1264</v>
      </c>
      <c r="B572" t="str">
        <f>_xlfn.XLOOKUP(A572,Routing_instructions!$A$2:$A$1156,Routing_instructions!$B$2:$B$1156)</f>
        <v>VSS</v>
      </c>
      <c r="D572">
        <v>102.043799999999</v>
      </c>
      <c r="E572">
        <v>0</v>
      </c>
    </row>
    <row r="573" spans="1:9">
      <c r="A573" t="s">
        <v>1629</v>
      </c>
      <c r="B573" t="str">
        <f>_xlfn.XLOOKUP(A573,Routing_instructions!$A$2:$A$1156,Routing_instructions!$B$2:$B$1156)</f>
        <v>VCCDDQ</v>
      </c>
      <c r="D573">
        <v>105.33564</v>
      </c>
      <c r="E573">
        <v>0</v>
      </c>
    </row>
    <row r="574" spans="1:9">
      <c r="A574" t="s">
        <v>876</v>
      </c>
      <c r="B574" t="str">
        <f>_xlfn.XLOOKUP(A574,Routing_instructions!$A$2:$A$1156,Routing_instructions!$B$2:$B$1156)</f>
        <v>VSS</v>
      </c>
      <c r="D574">
        <v>108.62748000000001</v>
      </c>
      <c r="E574">
        <v>0</v>
      </c>
      <c r="F574">
        <v>606086</v>
      </c>
      <c r="G574">
        <v>809104</v>
      </c>
      <c r="H574">
        <v>708073</v>
      </c>
      <c r="I574">
        <v>509017</v>
      </c>
    </row>
    <row r="575" spans="1:9">
      <c r="A575" t="s">
        <v>843</v>
      </c>
      <c r="B575" t="str">
        <f>_xlfn.XLOOKUP(A575,Routing_instructions!$A$2:$A$1156,Routing_instructions!$B$2:$B$1156)</f>
        <v>XDDR_1ADQ[0]</v>
      </c>
      <c r="D575">
        <v>111.919319999999</v>
      </c>
      <c r="E575">
        <v>0</v>
      </c>
      <c r="F575">
        <v>606099</v>
      </c>
      <c r="G575">
        <v>809117</v>
      </c>
      <c r="H575">
        <v>708072</v>
      </c>
      <c r="I575">
        <v>509022</v>
      </c>
    </row>
    <row r="576" spans="1:9">
      <c r="A576" t="s">
        <v>846</v>
      </c>
      <c r="B576" t="str">
        <f>_xlfn.XLOOKUP(A576,Routing_instructions!$A$2:$A$1156,Routing_instructions!$B$2:$B$1156)</f>
        <v>XDDR_1ADQ[1]</v>
      </c>
      <c r="D576">
        <v>115.211159999999</v>
      </c>
      <c r="E576">
        <v>0</v>
      </c>
      <c r="F576">
        <v>608068</v>
      </c>
      <c r="G576">
        <v>807007</v>
      </c>
      <c r="H576">
        <v>709033</v>
      </c>
      <c r="I576">
        <v>509030</v>
      </c>
    </row>
    <row r="577" spans="1:9">
      <c r="A577" t="s">
        <v>853</v>
      </c>
      <c r="B577" t="str">
        <f>_xlfn.XLOOKUP(A577,Routing_instructions!$A$2:$A$1156,Routing_instructions!$B$2:$B$1156)</f>
        <v>XDDR_1ADQSN</v>
      </c>
      <c r="D577">
        <v>118.503</v>
      </c>
      <c r="E577">
        <v>0</v>
      </c>
      <c r="F577">
        <v>606128</v>
      </c>
      <c r="G577">
        <v>807005</v>
      </c>
      <c r="H577">
        <v>709011</v>
      </c>
      <c r="I577">
        <v>509028</v>
      </c>
    </row>
    <row r="578" spans="1:9">
      <c r="A578" t="s">
        <v>1262</v>
      </c>
      <c r="B578" t="str">
        <f>_xlfn.XLOOKUP(A578,Routing_instructions!$A$2:$A$1156,Routing_instructions!$B$2:$B$1156)</f>
        <v>VSS</v>
      </c>
      <c r="D578">
        <v>121.79483999999999</v>
      </c>
      <c r="E578">
        <v>0</v>
      </c>
    </row>
    <row r="579" spans="1:9">
      <c r="A579" t="s">
        <v>1256</v>
      </c>
      <c r="B579" t="str">
        <f>_xlfn.XLOOKUP(A579,Routing_instructions!$A$2:$A$1156,Routing_instructions!$B$2:$B$1156)</f>
        <v>VSS</v>
      </c>
      <c r="D579">
        <v>6.5843999999999596</v>
      </c>
      <c r="E579">
        <v>3.2918400000000001</v>
      </c>
    </row>
    <row r="580" spans="1:9">
      <c r="A580" t="s">
        <v>1933</v>
      </c>
      <c r="B580" t="str">
        <f>_xlfn.XLOOKUP(A580,Routing_instructions!$A$2:$A$1156,Routing_instructions!$B$2:$B$1156)</f>
        <v>XTBTBPCLK_N</v>
      </c>
      <c r="D580">
        <v>9.8747999999999596</v>
      </c>
      <c r="E580">
        <v>3.2918400000000001</v>
      </c>
    </row>
    <row r="581" spans="1:9">
      <c r="A581" t="s">
        <v>1020</v>
      </c>
      <c r="B581" t="str">
        <f>_xlfn.XLOOKUP(A581,Routing_instructions!$A$2:$A$1156,Routing_instructions!$B$2:$B$1156)</f>
        <v>VSS</v>
      </c>
      <c r="C581" t="s">
        <v>2158</v>
      </c>
      <c r="D581">
        <v>13.165199999999899</v>
      </c>
      <c r="E581">
        <v>3.2918400000000001</v>
      </c>
      <c r="F581">
        <v>609100</v>
      </c>
      <c r="G581">
        <v>809113</v>
      </c>
      <c r="H581">
        <v>701100</v>
      </c>
      <c r="I581">
        <v>501104</v>
      </c>
    </row>
    <row r="582" spans="1:9">
      <c r="A582" t="s">
        <v>1255</v>
      </c>
      <c r="B582" t="str">
        <f>_xlfn.XLOOKUP(A582,Routing_instructions!$A$2:$A$1156,Routing_instructions!$B$2:$B$1156)</f>
        <v>VSS</v>
      </c>
      <c r="D582">
        <v>16.459199999999999</v>
      </c>
      <c r="E582">
        <v>3.2918400000000001</v>
      </c>
    </row>
    <row r="583" spans="1:9">
      <c r="A583" t="s">
        <v>1019</v>
      </c>
      <c r="B583" t="str">
        <f>_xlfn.XLOOKUP(A583,Routing_instructions!$A$2:$A$1156,Routing_instructions!$B$2:$B$1156)</f>
        <v>VSS</v>
      </c>
      <c r="C583" t="s">
        <v>2159</v>
      </c>
      <c r="D583">
        <v>19.749599999999901</v>
      </c>
      <c r="E583">
        <v>3.2918400000000001</v>
      </c>
    </row>
    <row r="584" spans="1:9">
      <c r="A584" t="s">
        <v>1627</v>
      </c>
      <c r="B584" t="str">
        <f>_xlfn.XLOOKUP(A584,Routing_instructions!$A$2:$A$1156,Routing_instructions!$B$2:$B$1156)</f>
        <v>VCCG</v>
      </c>
      <c r="D584">
        <v>23.043599999999898</v>
      </c>
      <c r="E584">
        <v>3.2918400000000001</v>
      </c>
    </row>
    <row r="585" spans="1:9">
      <c r="A585" t="s">
        <v>1448</v>
      </c>
      <c r="B585" t="str">
        <f>_xlfn.XLOOKUP(A585,Routing_instructions!$A$2:$A$1156,Routing_instructions!$B$2:$B$1156)</f>
        <v>VCCG</v>
      </c>
      <c r="D585">
        <v>26.334</v>
      </c>
      <c r="E585">
        <v>3.2918400000000001</v>
      </c>
    </row>
    <row r="586" spans="1:9">
      <c r="A586" t="s">
        <v>1254</v>
      </c>
      <c r="B586" t="str">
        <f>_xlfn.XLOOKUP(A586,Routing_instructions!$A$2:$A$1156,Routing_instructions!$B$2:$B$1156)</f>
        <v>VSS</v>
      </c>
      <c r="D586">
        <v>29.624039999999901</v>
      </c>
      <c r="E586">
        <v>3.2918400000000001</v>
      </c>
    </row>
    <row r="587" spans="1:9">
      <c r="A587" t="s">
        <v>1253</v>
      </c>
      <c r="B587" t="str">
        <f>_xlfn.XLOOKUP(A587,Routing_instructions!$A$2:$A$1156,Routing_instructions!$B$2:$B$1156)</f>
        <v>VSS</v>
      </c>
      <c r="D587">
        <v>32.915880000000001</v>
      </c>
      <c r="E587">
        <v>3.2918400000000001</v>
      </c>
    </row>
    <row r="588" spans="1:9">
      <c r="A588" t="s">
        <v>806</v>
      </c>
      <c r="B588" t="str">
        <f>_xlfn.XLOOKUP(A588,Routing_instructions!$A$2:$A$1156,Routing_instructions!$B$2:$B$1156)</f>
        <v>XDATAOUT[14]</v>
      </c>
      <c r="D588">
        <v>36.207719999999597</v>
      </c>
      <c r="E588">
        <v>3.2918400000000001</v>
      </c>
      <c r="F588">
        <v>608057</v>
      </c>
      <c r="G588">
        <v>806097</v>
      </c>
      <c r="H588">
        <v>702079</v>
      </c>
      <c r="I588">
        <v>501105</v>
      </c>
    </row>
    <row r="589" spans="1:9">
      <c r="A589" t="s">
        <v>834</v>
      </c>
      <c r="B589" t="str">
        <f>_xlfn.XLOOKUP(A589,Routing_instructions!$A$2:$A$1156,Routing_instructions!$B$2:$B$1156)</f>
        <v>XDATAOUT[5]</v>
      </c>
      <c r="D589">
        <v>39.499559999999597</v>
      </c>
      <c r="E589">
        <v>3.2918400000000001</v>
      </c>
      <c r="F589">
        <v>605054</v>
      </c>
      <c r="G589">
        <v>805062</v>
      </c>
      <c r="H589">
        <v>702060</v>
      </c>
      <c r="I589">
        <v>506016</v>
      </c>
    </row>
    <row r="590" spans="1:9">
      <c r="A590" t="s">
        <v>1251</v>
      </c>
      <c r="B590" t="str">
        <f>_xlfn.XLOOKUP(A590,Routing_instructions!$A$2:$A$1156,Routing_instructions!$B$2:$B$1156)</f>
        <v>VSS</v>
      </c>
      <c r="D590">
        <v>42.791399999999598</v>
      </c>
      <c r="E590">
        <v>3.2918400000000001</v>
      </c>
    </row>
    <row r="591" spans="1:9">
      <c r="A591" t="s">
        <v>803</v>
      </c>
      <c r="B591" t="str">
        <f>_xlfn.XLOOKUP(A591,Routing_instructions!$A$2:$A$1156,Routing_instructions!$B$2:$B$1156)</f>
        <v>XDATAOUT[11]</v>
      </c>
      <c r="D591">
        <v>46.083239999999599</v>
      </c>
      <c r="E591">
        <v>3.2918400000000001</v>
      </c>
      <c r="F591">
        <v>607010</v>
      </c>
      <c r="G591">
        <v>805051</v>
      </c>
      <c r="H591">
        <v>702056</v>
      </c>
      <c r="I591">
        <v>505067</v>
      </c>
    </row>
    <row r="592" spans="1:9">
      <c r="A592" t="s">
        <v>842</v>
      </c>
      <c r="B592" t="str">
        <f>_xlfn.XLOOKUP(A592,Routing_instructions!$A$2:$A$1156,Routing_instructions!$B$2:$B$1156)</f>
        <v>XDATAOUT[9]</v>
      </c>
      <c r="D592">
        <v>49.375079999999997</v>
      </c>
      <c r="E592">
        <v>3.2918400000000001</v>
      </c>
      <c r="F592">
        <v>604020</v>
      </c>
      <c r="G592">
        <v>805052</v>
      </c>
      <c r="H592">
        <v>705053</v>
      </c>
      <c r="I592">
        <v>505059</v>
      </c>
    </row>
    <row r="593" spans="1:9">
      <c r="A593" t="s">
        <v>1712</v>
      </c>
      <c r="B593" t="str">
        <f>_xlfn.XLOOKUP(A593,Routing_instructions!$A$2:$A$1156,Routing_instructions!$B$2:$B$1156)</f>
        <v>VCCTBT_HV</v>
      </c>
      <c r="D593">
        <v>52.6669199999996</v>
      </c>
      <c r="E593">
        <v>3.2918400000000001</v>
      </c>
    </row>
    <row r="594" spans="1:9">
      <c r="A594" t="s">
        <v>1250</v>
      </c>
      <c r="B594" t="str">
        <f>_xlfn.XLOOKUP(A594,Routing_instructions!$A$2:$A$1156,Routing_instructions!$B$2:$B$1156)</f>
        <v>VSS</v>
      </c>
      <c r="D594">
        <v>55.9587599999996</v>
      </c>
      <c r="E594">
        <v>3.2918400000000001</v>
      </c>
    </row>
    <row r="595" spans="1:9">
      <c r="A595" t="s">
        <v>1720</v>
      </c>
      <c r="B595" t="str">
        <f>_xlfn.XLOOKUP(A595,Routing_instructions!$A$2:$A$1156,Routing_instructions!$B$2:$B$1156)</f>
        <v>XXADD[2]</v>
      </c>
      <c r="D595">
        <v>72.417563999999601</v>
      </c>
      <c r="E595">
        <v>3.2918400000000001</v>
      </c>
      <c r="F595">
        <v>607002</v>
      </c>
      <c r="G595">
        <v>808055</v>
      </c>
      <c r="H595">
        <v>701096</v>
      </c>
      <c r="I595">
        <v>501085</v>
      </c>
    </row>
    <row r="596" spans="1:9">
      <c r="A596" t="s">
        <v>1889</v>
      </c>
      <c r="B596" t="str">
        <f>_xlfn.XLOOKUP(A596,Routing_instructions!$A$2:$A$1156,Routing_instructions!$B$2:$B$1156)</f>
        <v>XZADD[4]</v>
      </c>
      <c r="D596">
        <v>75.709403999999594</v>
      </c>
      <c r="E596">
        <v>3.2918400000000001</v>
      </c>
    </row>
    <row r="597" spans="1:9">
      <c r="A597" t="s">
        <v>997</v>
      </c>
      <c r="B597" t="str">
        <f>_xlfn.XLOOKUP(A597,Routing_instructions!$A$2:$A$1156,Routing_instructions!$B$2:$B$1156)</f>
        <v>XDDR_5DQ[1]</v>
      </c>
      <c r="D597">
        <v>79.001243999999602</v>
      </c>
      <c r="E597">
        <v>3.2918400000000001</v>
      </c>
      <c r="F597">
        <v>607020</v>
      </c>
      <c r="G597">
        <v>808064</v>
      </c>
      <c r="H597">
        <v>702041</v>
      </c>
      <c r="I597">
        <v>501122</v>
      </c>
    </row>
    <row r="598" spans="1:9">
      <c r="A598" t="s">
        <v>1247</v>
      </c>
      <c r="B598" t="str">
        <f>_xlfn.XLOOKUP(A598,Routing_instructions!$A$2:$A$1156,Routing_instructions!$B$2:$B$1156)</f>
        <v>VSS</v>
      </c>
      <c r="D598">
        <v>82.293083999999595</v>
      </c>
      <c r="E598">
        <v>3.2918400000000001</v>
      </c>
    </row>
    <row r="599" spans="1:9">
      <c r="A599" t="s">
        <v>1447</v>
      </c>
      <c r="B599" t="str">
        <f>_xlfn.XLOOKUP(A599,Routing_instructions!$A$2:$A$1156,Routing_instructions!$B$2:$B$1156)</f>
        <v>XSTRUN</v>
      </c>
      <c r="D599">
        <v>85.584924000000001</v>
      </c>
      <c r="E599">
        <v>3.2918400000000001</v>
      </c>
      <c r="F599">
        <v>606093</v>
      </c>
      <c r="G599">
        <v>808057</v>
      </c>
      <c r="H599">
        <v>707119</v>
      </c>
      <c r="I599">
        <v>509040</v>
      </c>
    </row>
    <row r="600" spans="1:9">
      <c r="A600" t="s">
        <v>908</v>
      </c>
      <c r="B600" t="str">
        <f>_xlfn.XLOOKUP(A600,Routing_instructions!$A$2:$A$1156,Routing_instructions!$B$2:$B$1156)</f>
        <v>VSS</v>
      </c>
      <c r="D600">
        <v>88.876763999999994</v>
      </c>
      <c r="E600">
        <v>3.2918400000000001</v>
      </c>
      <c r="F600">
        <v>609098</v>
      </c>
      <c r="G600">
        <v>808069</v>
      </c>
      <c r="H600">
        <v>708055</v>
      </c>
      <c r="I600">
        <v>509033</v>
      </c>
    </row>
    <row r="601" spans="1:9">
      <c r="A601" t="s">
        <v>1065</v>
      </c>
      <c r="B601" t="str">
        <f>_xlfn.XLOOKUP(A601,Routing_instructions!$A$2:$A$1156,Routing_instructions!$B$2:$B$1156)</f>
        <v>XLYAGCOLADD[0]</v>
      </c>
      <c r="D601">
        <v>92.168604000000002</v>
      </c>
      <c r="E601">
        <v>3.2918400000000001</v>
      </c>
      <c r="F601">
        <v>607006</v>
      </c>
      <c r="G601">
        <v>809123</v>
      </c>
      <c r="H601">
        <v>708062</v>
      </c>
      <c r="I601">
        <v>509037</v>
      </c>
    </row>
    <row r="602" spans="1:9">
      <c r="A602" t="s">
        <v>1469</v>
      </c>
      <c r="B602" t="str">
        <f>_xlfn.XLOOKUP(A602,Routing_instructions!$A$2:$A$1156,Routing_instructions!$B$2:$B$1156)</f>
        <v>XTDO</v>
      </c>
      <c r="D602">
        <v>95.460443999999995</v>
      </c>
      <c r="E602">
        <v>3.2918400000000001</v>
      </c>
      <c r="F602">
        <v>606108</v>
      </c>
      <c r="G602">
        <v>809125</v>
      </c>
      <c r="H602">
        <v>708042</v>
      </c>
      <c r="I602">
        <v>509038</v>
      </c>
    </row>
    <row r="603" spans="1:9">
      <c r="A603" t="s">
        <v>1061</v>
      </c>
      <c r="B603" t="str">
        <f>_xlfn.XLOOKUP(A603,Routing_instructions!$A$2:$A$1156,Routing_instructions!$B$2:$B$1156)</f>
        <v>XDDUTYOUTEN</v>
      </c>
      <c r="D603">
        <v>98.752284000000003</v>
      </c>
      <c r="E603">
        <v>3.2918400000000001</v>
      </c>
      <c r="F603">
        <v>606113</v>
      </c>
      <c r="G603">
        <v>809110</v>
      </c>
      <c r="H603">
        <v>709008</v>
      </c>
      <c r="I603">
        <v>509025</v>
      </c>
    </row>
    <row r="604" spans="1:9">
      <c r="A604" t="s">
        <v>1009</v>
      </c>
      <c r="B604" t="str">
        <f>_xlfn.XLOOKUP(A604,Routing_instructions!$A$2:$A$1156,Routing_instructions!$B$2:$B$1156)</f>
        <v>XDDR_7DQ[0]</v>
      </c>
      <c r="D604">
        <v>102.043799999999</v>
      </c>
      <c r="E604">
        <v>3.2918400000000001</v>
      </c>
      <c r="F604">
        <v>606091</v>
      </c>
      <c r="G604">
        <v>809089</v>
      </c>
      <c r="H604">
        <v>708081</v>
      </c>
      <c r="I604">
        <v>509008</v>
      </c>
    </row>
    <row r="605" spans="1:9">
      <c r="A605" t="s">
        <v>1453</v>
      </c>
      <c r="B605" t="str">
        <f>_xlfn.XLOOKUP(A605,Routing_instructions!$A$2:$A$1156,Routing_instructions!$B$2:$B$1156)</f>
        <v>VCCDDQ</v>
      </c>
      <c r="D605">
        <v>105.33564</v>
      </c>
      <c r="E605">
        <v>3.2918400000000001</v>
      </c>
    </row>
    <row r="606" spans="1:9">
      <c r="A606" t="s">
        <v>1257</v>
      </c>
      <c r="B606" t="str">
        <f>_xlfn.XLOOKUP(A606,Routing_instructions!$A$2:$A$1156,Routing_instructions!$B$2:$B$1156)</f>
        <v>VSS</v>
      </c>
      <c r="D606">
        <v>108.62748000000001</v>
      </c>
      <c r="E606">
        <v>3.2918400000000001</v>
      </c>
    </row>
    <row r="607" spans="1:9">
      <c r="A607" t="s">
        <v>1628</v>
      </c>
      <c r="B607" t="str">
        <f>_xlfn.XLOOKUP(A607,Routing_instructions!$A$2:$A$1156,Routing_instructions!$B$2:$B$1156)</f>
        <v>VCCDDQ</v>
      </c>
      <c r="D607">
        <v>111.919319999999</v>
      </c>
      <c r="E607">
        <v>3.2918400000000001</v>
      </c>
    </row>
    <row r="608" spans="1:9">
      <c r="A608" t="s">
        <v>847</v>
      </c>
      <c r="B608" t="str">
        <f>_xlfn.XLOOKUP(A608,Routing_instructions!$A$2:$A$1156,Routing_instructions!$B$2:$B$1156)</f>
        <v>XDDR_1ADQ[2]</v>
      </c>
      <c r="D608">
        <v>115.211159999999</v>
      </c>
      <c r="E608">
        <v>3.2918400000000001</v>
      </c>
      <c r="F608">
        <v>606127</v>
      </c>
      <c r="G608">
        <v>809119</v>
      </c>
      <c r="H608">
        <v>709024</v>
      </c>
      <c r="I608">
        <v>509020</v>
      </c>
    </row>
    <row r="609" spans="1:9">
      <c r="A609" t="s">
        <v>856</v>
      </c>
      <c r="B609" t="str">
        <f>_xlfn.XLOOKUP(A609,Routing_instructions!$A$2:$A$1156,Routing_instructions!$B$2:$B$1156)</f>
        <v>XDDR_1ADQSP</v>
      </c>
      <c r="D609">
        <v>118.503</v>
      </c>
      <c r="E609">
        <v>3.2918400000000001</v>
      </c>
      <c r="F609">
        <v>605041</v>
      </c>
      <c r="G609">
        <v>809122</v>
      </c>
      <c r="H609">
        <v>708064</v>
      </c>
      <c r="I609">
        <v>509015</v>
      </c>
    </row>
    <row r="610" spans="1:9">
      <c r="A610" t="s">
        <v>1252</v>
      </c>
      <c r="B610" t="str">
        <f>_xlfn.XLOOKUP(A610,Routing_instructions!$A$2:$A$1156,Routing_instructions!$B$2:$B$1156)</f>
        <v>VSS</v>
      </c>
      <c r="D610">
        <v>121.79483999999999</v>
      </c>
      <c r="E610">
        <v>3.2918400000000001</v>
      </c>
    </row>
    <row r="611" spans="1:9">
      <c r="A611" t="s">
        <v>1249</v>
      </c>
      <c r="B611" t="str">
        <f>_xlfn.XLOOKUP(A611,Routing_instructions!$A$2:$A$1156,Routing_instructions!$B$2:$B$1156)</f>
        <v>VSS</v>
      </c>
      <c r="D611">
        <v>125.08668</v>
      </c>
      <c r="E611">
        <v>3.2918400000000001</v>
      </c>
    </row>
    <row r="612" spans="1:9">
      <c r="A612" t="s">
        <v>1244</v>
      </c>
      <c r="B612" t="str">
        <f>_xlfn.XLOOKUP(A612,Routing_instructions!$A$2:$A$1156,Routing_instructions!$B$2:$B$1156)</f>
        <v>VSS</v>
      </c>
      <c r="D612">
        <v>3.29039999999998</v>
      </c>
      <c r="E612">
        <v>6.5836800000000002</v>
      </c>
    </row>
    <row r="613" spans="1:9">
      <c r="A613" t="s">
        <v>1243</v>
      </c>
      <c r="B613" t="str">
        <f>_xlfn.XLOOKUP(A613,Routing_instructions!$A$2:$A$1156,Routing_instructions!$B$2:$B$1156)</f>
        <v>VSS</v>
      </c>
      <c r="D613">
        <v>6.5843999999999596</v>
      </c>
      <c r="E613">
        <v>6.5836800000000002</v>
      </c>
    </row>
    <row r="614" spans="1:9">
      <c r="A614" t="s">
        <v>1935</v>
      </c>
      <c r="B614" t="str">
        <f>_xlfn.XLOOKUP(A614,Routing_instructions!$A$2:$A$1156,Routing_instructions!$B$2:$B$1156)</f>
        <v>XTBTBPCLK_P</v>
      </c>
      <c r="D614">
        <v>9.8747999999999596</v>
      </c>
      <c r="E614">
        <v>6.5836800000000002</v>
      </c>
    </row>
    <row r="615" spans="1:9">
      <c r="A615" t="s">
        <v>1457</v>
      </c>
      <c r="B615" t="str">
        <f>_xlfn.XLOOKUP(A615,Routing_instructions!$A$2:$A$1156,Routing_instructions!$B$2:$B$1156)</f>
        <v>VSS</v>
      </c>
      <c r="D615">
        <v>13.165199999999899</v>
      </c>
      <c r="E615">
        <v>6.5836800000000002</v>
      </c>
    </row>
    <row r="616" spans="1:9">
      <c r="A616" t="s">
        <v>1953</v>
      </c>
      <c r="B616" t="str">
        <f>_xlfn.XLOOKUP(A616,Routing_instructions!$A$2:$A$1156,Routing_instructions!$B$2:$B$1156)</f>
        <v>XTBTRXN</v>
      </c>
      <c r="D616">
        <v>16.459199999999999</v>
      </c>
      <c r="E616">
        <v>6.5836800000000002</v>
      </c>
    </row>
    <row r="617" spans="1:9">
      <c r="A617" t="s">
        <v>1716</v>
      </c>
      <c r="B617" t="str">
        <f>_xlfn.XLOOKUP(A617,Routing_instructions!$A$2:$A$1156,Routing_instructions!$B$2:$B$1156)</f>
        <v>VCCTBTANA</v>
      </c>
      <c r="D617">
        <v>19.749599999999901</v>
      </c>
      <c r="E617">
        <v>6.5836800000000002</v>
      </c>
    </row>
    <row r="618" spans="1:9">
      <c r="A618" t="s">
        <v>851</v>
      </c>
      <c r="B618" t="str">
        <f>_xlfn.XLOOKUP(A618,Routing_instructions!$A$2:$A$1156,Routing_instructions!$B$2:$B$1156)</f>
        <v>VSS</v>
      </c>
      <c r="D618">
        <v>23.043599999999898</v>
      </c>
      <c r="E618">
        <v>6.5836800000000002</v>
      </c>
      <c r="F618">
        <v>604017</v>
      </c>
      <c r="G618">
        <v>802067</v>
      </c>
      <c r="H618">
        <v>705056</v>
      </c>
      <c r="I618">
        <v>505062</v>
      </c>
    </row>
    <row r="619" spans="1:9">
      <c r="A619" t="s">
        <v>1434</v>
      </c>
      <c r="B619" t="str">
        <f>_xlfn.XLOOKUP(A619,Routing_instructions!$A$2:$A$1156,Routing_instructions!$B$2:$B$1156)</f>
        <v>VCCG</v>
      </c>
      <c r="D619">
        <v>26.334</v>
      </c>
      <c r="E619">
        <v>6.5836800000000002</v>
      </c>
    </row>
    <row r="620" spans="1:9">
      <c r="A620" t="s">
        <v>833</v>
      </c>
      <c r="B620" t="str">
        <f>_xlfn.XLOOKUP(A620,Routing_instructions!$A$2:$A$1156,Routing_instructions!$B$2:$B$1156)</f>
        <v>VSS</v>
      </c>
      <c r="D620">
        <v>29.624039999999901</v>
      </c>
      <c r="E620">
        <v>6.5836800000000002</v>
      </c>
      <c r="F620">
        <v>604002</v>
      </c>
      <c r="G620">
        <v>802068</v>
      </c>
      <c r="H620">
        <v>703036</v>
      </c>
      <c r="I620">
        <v>504102</v>
      </c>
    </row>
    <row r="621" spans="1:9">
      <c r="A621" t="s">
        <v>1724</v>
      </c>
      <c r="B621" t="str">
        <f>_xlfn.XLOOKUP(A621,Routing_instructions!$A$2:$A$1156,Routing_instructions!$B$2:$B$1156)</f>
        <v>VCCTBTCLK</v>
      </c>
      <c r="D621">
        <v>32.915880000000001</v>
      </c>
      <c r="E621">
        <v>6.5836800000000002</v>
      </c>
    </row>
    <row r="622" spans="1:9">
      <c r="A622" t="s">
        <v>1242</v>
      </c>
      <c r="B622" t="str">
        <f>_xlfn.XLOOKUP(A622,Routing_instructions!$A$2:$A$1156,Routing_instructions!$B$2:$B$1156)</f>
        <v>VSS</v>
      </c>
      <c r="D622">
        <v>36.207719999999597</v>
      </c>
      <c r="E622">
        <v>6.5836800000000002</v>
      </c>
    </row>
    <row r="623" spans="1:9">
      <c r="A623" t="s">
        <v>894</v>
      </c>
      <c r="B623" t="str">
        <f>_xlfn.XLOOKUP(A623,Routing_instructions!$A$2:$A$1156,Routing_instructions!$B$2:$B$1156)</f>
        <v>VSS</v>
      </c>
      <c r="D623">
        <v>39.499559999999597</v>
      </c>
      <c r="E623">
        <v>6.5836800000000002</v>
      </c>
      <c r="F623">
        <v>608055</v>
      </c>
      <c r="G623">
        <v>806095</v>
      </c>
      <c r="H623">
        <v>702043</v>
      </c>
      <c r="I623">
        <v>501115</v>
      </c>
    </row>
    <row r="624" spans="1:9">
      <c r="A624" t="s">
        <v>811</v>
      </c>
      <c r="B624" t="str">
        <f>_xlfn.XLOOKUP(A624,Routing_instructions!$A$2:$A$1156,Routing_instructions!$B$2:$B$1156)</f>
        <v>XDATAOUT[19]</v>
      </c>
      <c r="D624">
        <v>42.791399999999598</v>
      </c>
      <c r="E624">
        <v>6.5836800000000002</v>
      </c>
      <c r="F624">
        <v>608050</v>
      </c>
      <c r="G624">
        <v>807028</v>
      </c>
      <c r="H624">
        <v>701112</v>
      </c>
      <c r="I624">
        <v>501102</v>
      </c>
    </row>
    <row r="625" spans="1:9">
      <c r="A625" t="s">
        <v>809</v>
      </c>
      <c r="B625" t="str">
        <f>_xlfn.XLOOKUP(A625,Routing_instructions!$A$2:$A$1156,Routing_instructions!$B$2:$B$1156)</f>
        <v>XDATAOUT[17]</v>
      </c>
      <c r="D625">
        <v>46.083239999999599</v>
      </c>
      <c r="E625">
        <v>6.5836800000000002</v>
      </c>
      <c r="F625">
        <v>604018</v>
      </c>
      <c r="G625">
        <v>805064</v>
      </c>
      <c r="H625">
        <v>702055</v>
      </c>
      <c r="I625">
        <v>506020</v>
      </c>
    </row>
    <row r="626" spans="1:9">
      <c r="A626" t="s">
        <v>819</v>
      </c>
      <c r="B626" t="str">
        <f>_xlfn.XLOOKUP(A626,Routing_instructions!$A$2:$A$1156,Routing_instructions!$B$2:$B$1156)</f>
        <v>XDATAOUT[25]</v>
      </c>
      <c r="D626">
        <v>49.375079999999997</v>
      </c>
      <c r="E626">
        <v>6.5836800000000002</v>
      </c>
      <c r="F626">
        <v>605060</v>
      </c>
      <c r="G626">
        <v>806124</v>
      </c>
      <c r="H626">
        <v>705078</v>
      </c>
      <c r="I626">
        <v>505060</v>
      </c>
    </row>
    <row r="627" spans="1:9">
      <c r="A627" t="s">
        <v>1713</v>
      </c>
      <c r="B627" t="str">
        <f>_xlfn.XLOOKUP(A627,Routing_instructions!$A$2:$A$1156,Routing_instructions!$B$2:$B$1156)</f>
        <v>VCCTBT_HV</v>
      </c>
      <c r="D627">
        <v>52.6669199999996</v>
      </c>
      <c r="E627">
        <v>6.5836800000000002</v>
      </c>
    </row>
    <row r="628" spans="1:9">
      <c r="A628" t="s">
        <v>1410</v>
      </c>
      <c r="B628" t="str">
        <f>_xlfn.XLOOKUP(A628,Routing_instructions!$A$2:$A$1156,Routing_instructions!$B$2:$B$1156)</f>
        <v>XREAD</v>
      </c>
      <c r="D628">
        <v>55.9587599999996</v>
      </c>
      <c r="E628">
        <v>6.5836800000000002</v>
      </c>
      <c r="F628">
        <v>605064</v>
      </c>
      <c r="G628">
        <v>803107</v>
      </c>
      <c r="H628">
        <v>701107</v>
      </c>
      <c r="I628">
        <v>502056</v>
      </c>
    </row>
    <row r="629" spans="1:9">
      <c r="A629" t="s">
        <v>913</v>
      </c>
      <c r="B629" t="str">
        <f>_xlfn.XLOOKUP(A629,Routing_instructions!$A$2:$A$1156,Routing_instructions!$B$2:$B$1156)</f>
        <v>XDDR_3DQ[0]</v>
      </c>
      <c r="D629">
        <v>59.250599999999601</v>
      </c>
      <c r="E629">
        <v>6.5836800000000002</v>
      </c>
      <c r="F629">
        <v>609127</v>
      </c>
      <c r="G629">
        <v>809101</v>
      </c>
      <c r="H629">
        <v>701102</v>
      </c>
      <c r="I629">
        <v>501126</v>
      </c>
    </row>
    <row r="630" spans="1:9">
      <c r="A630" t="s">
        <v>896</v>
      </c>
      <c r="B630" t="str">
        <f>_xlfn.XLOOKUP(A630,Routing_instructions!$A$2:$A$1156,Routing_instructions!$B$2:$B$1156)</f>
        <v>VSS</v>
      </c>
      <c r="D630">
        <v>62.542439999999601</v>
      </c>
      <c r="E630">
        <v>6.5836800000000002</v>
      </c>
      <c r="F630">
        <v>609128</v>
      </c>
      <c r="G630">
        <v>809120</v>
      </c>
      <c r="H630">
        <v>701121</v>
      </c>
      <c r="I630">
        <v>501093</v>
      </c>
    </row>
    <row r="631" spans="1:9">
      <c r="A631" t="s">
        <v>1812</v>
      </c>
      <c r="B631" t="str">
        <f>_xlfn.XLOOKUP(A631,Routing_instructions!$A$2:$A$1156,Routing_instructions!$B$2:$B$1156)</f>
        <v>XYADD[0]</v>
      </c>
      <c r="D631">
        <v>65.833883999999998</v>
      </c>
      <c r="E631">
        <v>6.5836800000000002</v>
      </c>
      <c r="F631">
        <v>608044</v>
      </c>
      <c r="G631">
        <v>809099</v>
      </c>
      <c r="H631">
        <v>701097</v>
      </c>
      <c r="I631">
        <v>501091</v>
      </c>
    </row>
    <row r="632" spans="1:9">
      <c r="A632" t="s">
        <v>1679</v>
      </c>
      <c r="B632" t="str">
        <f>_xlfn.XLOOKUP(A632,Routing_instructions!$A$2:$A$1156,Routing_instructions!$B$2:$B$1156)</f>
        <v>XWRITE</v>
      </c>
      <c r="D632">
        <v>69.125724000000005</v>
      </c>
      <c r="E632">
        <v>6.5836800000000002</v>
      </c>
      <c r="F632">
        <v>608042</v>
      </c>
      <c r="G632">
        <v>809121</v>
      </c>
      <c r="H632">
        <v>701098</v>
      </c>
      <c r="I632">
        <v>501089</v>
      </c>
    </row>
    <row r="633" spans="1:9">
      <c r="A633" t="s">
        <v>906</v>
      </c>
      <c r="B633" t="str">
        <f>_xlfn.XLOOKUP(A633,Routing_instructions!$A$2:$A$1156,Routing_instructions!$B$2:$B$1156)</f>
        <v>VSS</v>
      </c>
      <c r="D633">
        <v>72.417563999999601</v>
      </c>
      <c r="E633">
        <v>6.5836800000000002</v>
      </c>
      <c r="F633">
        <v>606100</v>
      </c>
      <c r="G633">
        <v>809112</v>
      </c>
      <c r="H633">
        <v>702058</v>
      </c>
      <c r="I633">
        <v>503015</v>
      </c>
    </row>
    <row r="634" spans="1:9">
      <c r="A634" t="s">
        <v>1897</v>
      </c>
      <c r="B634" t="str">
        <f>_xlfn.XLOOKUP(A634,Routing_instructions!$A$2:$A$1156,Routing_instructions!$B$2:$B$1156)</f>
        <v>XZADD[5]</v>
      </c>
      <c r="D634">
        <v>75.709403999999594</v>
      </c>
      <c r="E634">
        <v>6.5836800000000002</v>
      </c>
      <c r="F634">
        <v>606111</v>
      </c>
      <c r="G634">
        <v>809114</v>
      </c>
      <c r="H634">
        <v>702067</v>
      </c>
      <c r="I634">
        <v>501118</v>
      </c>
    </row>
    <row r="635" spans="1:9">
      <c r="A635" t="s">
        <v>1241</v>
      </c>
      <c r="B635" t="str">
        <f>_xlfn.XLOOKUP(A635,Routing_instructions!$A$2:$A$1156,Routing_instructions!$B$2:$B$1156)</f>
        <v>VSS</v>
      </c>
      <c r="D635">
        <v>79.001243999999602</v>
      </c>
      <c r="E635">
        <v>6.5836800000000002</v>
      </c>
    </row>
    <row r="636" spans="1:9">
      <c r="A636" t="s">
        <v>1626</v>
      </c>
      <c r="B636" t="str">
        <f>_xlfn.XLOOKUP(A636,Routing_instructions!$A$2:$A$1156,Routing_instructions!$B$2:$B$1156)</f>
        <v>VCCGIO</v>
      </c>
      <c r="D636">
        <v>82.293083999999595</v>
      </c>
      <c r="E636">
        <v>6.5836800000000002</v>
      </c>
    </row>
    <row r="637" spans="1:9">
      <c r="A637" t="s">
        <v>1063</v>
      </c>
      <c r="B637" t="str">
        <f>_xlfn.XLOOKUP(A637,Routing_instructions!$A$2:$A$1156,Routing_instructions!$B$2:$B$1156)</f>
        <v>XGRIDCLKMON</v>
      </c>
      <c r="D637">
        <v>85.584924000000001</v>
      </c>
      <c r="E637">
        <v>6.5836800000000002</v>
      </c>
      <c r="F637">
        <v>607007</v>
      </c>
      <c r="G637">
        <v>808070</v>
      </c>
      <c r="H637">
        <v>707126</v>
      </c>
      <c r="I637">
        <v>509035</v>
      </c>
    </row>
    <row r="638" spans="1:9">
      <c r="A638" t="s">
        <v>1445</v>
      </c>
      <c r="B638" t="str">
        <f>_xlfn.XLOOKUP(A638,Routing_instructions!$A$2:$A$1156,Routing_instructions!$B$2:$B$1156)</f>
        <v>XSTOPCLOCK</v>
      </c>
      <c r="D638">
        <v>88.876763999999994</v>
      </c>
      <c r="E638">
        <v>6.5836800000000002</v>
      </c>
      <c r="F638">
        <v>606090</v>
      </c>
      <c r="G638">
        <v>809085</v>
      </c>
      <c r="H638">
        <v>708066</v>
      </c>
      <c r="I638">
        <v>509013</v>
      </c>
    </row>
    <row r="639" spans="1:9">
      <c r="A639" t="s">
        <v>1412</v>
      </c>
      <c r="B639" t="str">
        <f>_xlfn.XLOOKUP(A639,Routing_instructions!$A$2:$A$1156,Routing_instructions!$B$2:$B$1156)</f>
        <v>XRESERVEDIN[0]</v>
      </c>
      <c r="D639">
        <v>92.168604000000002</v>
      </c>
      <c r="E639">
        <v>6.5836800000000002</v>
      </c>
      <c r="F639">
        <v>605062</v>
      </c>
      <c r="G639">
        <v>808058</v>
      </c>
      <c r="H639">
        <v>708084</v>
      </c>
      <c r="I639">
        <v>509031</v>
      </c>
    </row>
    <row r="640" spans="1:9">
      <c r="A640" t="s">
        <v>1414</v>
      </c>
      <c r="B640" t="str">
        <f>_xlfn.XLOOKUP(A640,Routing_instructions!$A$2:$A$1156,Routing_instructions!$B$2:$B$1156)</f>
        <v>XRESERVEDIO[0]</v>
      </c>
      <c r="D640">
        <v>95.460443999999995</v>
      </c>
      <c r="E640">
        <v>6.5836800000000002</v>
      </c>
      <c r="F640">
        <v>607039</v>
      </c>
      <c r="G640">
        <v>808052</v>
      </c>
      <c r="H640">
        <v>709003</v>
      </c>
      <c r="I640">
        <v>509029</v>
      </c>
    </row>
    <row r="641" spans="1:9">
      <c r="A641" t="s">
        <v>1008</v>
      </c>
      <c r="B641" t="str">
        <f>_xlfn.XLOOKUP(A641,Routing_instructions!$A$2:$A$1156,Routing_instructions!$B$2:$B$1156)</f>
        <v>VSS</v>
      </c>
      <c r="D641">
        <v>98.752284000000003</v>
      </c>
      <c r="E641">
        <v>6.5836800000000002</v>
      </c>
      <c r="F641">
        <v>605083</v>
      </c>
      <c r="G641">
        <v>808041</v>
      </c>
      <c r="H641">
        <v>707112</v>
      </c>
      <c r="I641">
        <v>509011</v>
      </c>
    </row>
    <row r="642" spans="1:9">
      <c r="A642" t="s">
        <v>1070</v>
      </c>
      <c r="B642" t="str">
        <f>_xlfn.XLOOKUP(A642,Routing_instructions!$A$2:$A$1156,Routing_instructions!$B$2:$B$1156)</f>
        <v>XLYAMODE[0]</v>
      </c>
      <c r="D642">
        <v>102.043799999999</v>
      </c>
      <c r="E642">
        <v>6.5836800000000002</v>
      </c>
      <c r="F642">
        <v>606087</v>
      </c>
      <c r="G642">
        <v>809108</v>
      </c>
      <c r="H642">
        <v>709031</v>
      </c>
      <c r="I642">
        <v>509019</v>
      </c>
    </row>
    <row r="643" spans="1:9">
      <c r="A643" t="s">
        <v>1246</v>
      </c>
      <c r="B643" t="str">
        <f>_xlfn.XLOOKUP(A643,Routing_instructions!$A$2:$A$1156,Routing_instructions!$B$2:$B$1156)</f>
        <v>VSS</v>
      </c>
      <c r="D643">
        <v>105.33564</v>
      </c>
      <c r="E643">
        <v>6.5836800000000002</v>
      </c>
    </row>
    <row r="644" spans="1:9">
      <c r="A644" t="s">
        <v>838</v>
      </c>
      <c r="B644" t="str">
        <f>_xlfn.XLOOKUP(A644,Routing_instructions!$A$2:$A$1156,Routing_instructions!$B$2:$B$1156)</f>
        <v>VSS</v>
      </c>
      <c r="C644" t="s">
        <v>2160</v>
      </c>
      <c r="D644">
        <v>108.62748000000001</v>
      </c>
      <c r="E644">
        <v>6.5836800000000002</v>
      </c>
      <c r="F644">
        <v>609114</v>
      </c>
      <c r="G644">
        <v>807020</v>
      </c>
      <c r="H644">
        <v>704088</v>
      </c>
      <c r="I644">
        <v>502084</v>
      </c>
    </row>
    <row r="645" spans="1:9">
      <c r="A645" t="s">
        <v>1245</v>
      </c>
      <c r="B645" t="str">
        <f>_xlfn.XLOOKUP(A645,Routing_instructions!$A$2:$A$1156,Routing_instructions!$B$2:$B$1156)</f>
        <v>VSS</v>
      </c>
      <c r="D645">
        <v>111.919319999999</v>
      </c>
      <c r="E645">
        <v>6.5836800000000002</v>
      </c>
    </row>
    <row r="646" spans="1:9">
      <c r="A646" t="s">
        <v>888</v>
      </c>
      <c r="B646" t="str">
        <f>_xlfn.XLOOKUP(A646,Routing_instructions!$A$2:$A$1156,Routing_instructions!$B$2:$B$1156)</f>
        <v>VSS</v>
      </c>
      <c r="D646">
        <v>115.211159999999</v>
      </c>
      <c r="E646">
        <v>6.5836800000000002</v>
      </c>
      <c r="F646">
        <v>606088</v>
      </c>
      <c r="G646">
        <v>809126</v>
      </c>
      <c r="H646">
        <v>707116</v>
      </c>
      <c r="I646">
        <v>509014</v>
      </c>
    </row>
    <row r="647" spans="1:9">
      <c r="A647" t="s">
        <v>852</v>
      </c>
      <c r="B647" t="str">
        <f>_xlfn.XLOOKUP(A647,Routing_instructions!$A$2:$A$1156,Routing_instructions!$B$2:$B$1156)</f>
        <v>XDDR_1ADQ[5]</v>
      </c>
      <c r="D647">
        <v>118.503</v>
      </c>
      <c r="E647">
        <v>6.5836800000000002</v>
      </c>
      <c r="F647">
        <v>609120</v>
      </c>
      <c r="G647">
        <v>806088</v>
      </c>
      <c r="H647">
        <v>708068</v>
      </c>
      <c r="I647">
        <v>508063</v>
      </c>
    </row>
    <row r="648" spans="1:9">
      <c r="A648" t="s">
        <v>848</v>
      </c>
      <c r="B648" t="str">
        <f>_xlfn.XLOOKUP(A648,Routing_instructions!$A$2:$A$1156,Routing_instructions!$B$2:$B$1156)</f>
        <v>XDDR_1ADQ[3]</v>
      </c>
      <c r="D648">
        <v>121.79483999999999</v>
      </c>
      <c r="E648">
        <v>6.5836800000000002</v>
      </c>
      <c r="F648">
        <v>605043</v>
      </c>
      <c r="G648">
        <v>807037</v>
      </c>
      <c r="H648">
        <v>709034</v>
      </c>
      <c r="I648">
        <v>509016</v>
      </c>
    </row>
    <row r="649" spans="1:9">
      <c r="A649" t="s">
        <v>849</v>
      </c>
      <c r="B649" t="str">
        <f>_xlfn.XLOOKUP(A649,Routing_instructions!$A$2:$A$1156,Routing_instructions!$B$2:$B$1156)</f>
        <v>XDDR_1ADQ[4]</v>
      </c>
      <c r="D649">
        <v>125.08668</v>
      </c>
      <c r="E649">
        <v>6.5836800000000002</v>
      </c>
      <c r="F649">
        <v>608072</v>
      </c>
      <c r="G649">
        <v>806090</v>
      </c>
      <c r="H649">
        <v>708067</v>
      </c>
      <c r="I649">
        <v>509026</v>
      </c>
    </row>
    <row r="650" spans="1:9">
      <c r="A650" t="s">
        <v>1240</v>
      </c>
      <c r="B650" t="str">
        <f>_xlfn.XLOOKUP(A650,Routing_instructions!$A$2:$A$1156,Routing_instructions!$B$2:$B$1156)</f>
        <v>VSS</v>
      </c>
      <c r="D650">
        <v>128.37852000000001</v>
      </c>
      <c r="E650">
        <v>6.5836800000000002</v>
      </c>
    </row>
    <row r="651" spans="1:9">
      <c r="A651" t="s">
        <v>1236</v>
      </c>
      <c r="B651" t="str">
        <f>_xlfn.XLOOKUP(A651,Routing_instructions!$A$2:$A$1156,Routing_instructions!$B$2:$B$1156)</f>
        <v>VSS</v>
      </c>
      <c r="D651">
        <v>0</v>
      </c>
      <c r="E651">
        <v>9.8755199999999999</v>
      </c>
    </row>
    <row r="652" spans="1:9">
      <c r="A652" t="s">
        <v>1948</v>
      </c>
      <c r="B652" t="str">
        <f>_xlfn.XLOOKUP(A652,Routing_instructions!$A$2:$A$1156,Routing_instructions!$B$2:$B$1156)</f>
        <v>XTBTPLL_IBIAS</v>
      </c>
      <c r="D652">
        <v>3.29039999999998</v>
      </c>
      <c r="E652">
        <v>9.8755199999999999</v>
      </c>
      <c r="F652">
        <v>604015</v>
      </c>
      <c r="G652">
        <v>805045</v>
      </c>
      <c r="H652">
        <v>703032</v>
      </c>
      <c r="I652">
        <v>507109</v>
      </c>
    </row>
    <row r="653" spans="1:9">
      <c r="A653" t="s">
        <v>1945</v>
      </c>
      <c r="B653" t="str">
        <f>_xlfn.XLOOKUP(A653,Routing_instructions!$A$2:$A$1156,Routing_instructions!$B$2:$B$1156)</f>
        <v>XTBTPLL_DIGVIEW[1]</v>
      </c>
      <c r="D653">
        <v>6.5843999999999596</v>
      </c>
      <c r="E653">
        <v>9.8755199999999999</v>
      </c>
    </row>
    <row r="654" spans="1:9">
      <c r="A654" t="s">
        <v>1234</v>
      </c>
      <c r="B654" t="str">
        <f>_xlfn.XLOOKUP(A654,Routing_instructions!$A$2:$A$1156,Routing_instructions!$B$2:$B$1156)</f>
        <v>VSS</v>
      </c>
      <c r="D654">
        <v>9.8747999999999596</v>
      </c>
      <c r="E654">
        <v>9.8755199999999999</v>
      </c>
    </row>
    <row r="655" spans="1:9">
      <c r="A655" t="s">
        <v>936</v>
      </c>
      <c r="B655" t="str">
        <f>_xlfn.XLOOKUP(A655,Routing_instructions!$A$2:$A$1156,Routing_instructions!$B$2:$B$1156)</f>
        <v>VSS</v>
      </c>
      <c r="D655">
        <v>13.165199999999899</v>
      </c>
      <c r="E655">
        <v>9.8755199999999999</v>
      </c>
      <c r="F655">
        <v>604011</v>
      </c>
      <c r="G655">
        <v>803093</v>
      </c>
      <c r="H655">
        <v>705059</v>
      </c>
      <c r="I655">
        <v>503029</v>
      </c>
    </row>
    <row r="656" spans="1:9">
      <c r="A656" t="s">
        <v>1954</v>
      </c>
      <c r="B656" t="str">
        <f>_xlfn.XLOOKUP(A656,Routing_instructions!$A$2:$A$1156,Routing_instructions!$B$2:$B$1156)</f>
        <v>XTBTRXP</v>
      </c>
      <c r="D656">
        <v>16.459199999999999</v>
      </c>
      <c r="E656">
        <v>9.8755199999999999</v>
      </c>
    </row>
    <row r="657" spans="1:9">
      <c r="A657" t="s">
        <v>1715</v>
      </c>
      <c r="B657" t="str">
        <f>_xlfn.XLOOKUP(A657,Routing_instructions!$A$2:$A$1156,Routing_instructions!$B$2:$B$1156)</f>
        <v>VCCTBTANA</v>
      </c>
      <c r="D657">
        <v>19.749599999999901</v>
      </c>
      <c r="E657">
        <v>9.8755199999999999</v>
      </c>
    </row>
    <row r="658" spans="1:9">
      <c r="A658" t="s">
        <v>1714</v>
      </c>
      <c r="B658" t="str">
        <f>_xlfn.XLOOKUP(A658,Routing_instructions!$A$2:$A$1156,Routing_instructions!$B$2:$B$1156)</f>
        <v>VCCTBTANA</v>
      </c>
      <c r="D658">
        <v>23.043599999999898</v>
      </c>
      <c r="E658">
        <v>9.8755199999999999</v>
      </c>
    </row>
    <row r="659" spans="1:9">
      <c r="A659" t="s">
        <v>1233</v>
      </c>
      <c r="B659" t="str">
        <f>_xlfn.XLOOKUP(A659,Routing_instructions!$A$2:$A$1156,Routing_instructions!$B$2:$B$1156)</f>
        <v>VSS</v>
      </c>
      <c r="D659">
        <v>26.334</v>
      </c>
      <c r="E659">
        <v>9.8755199999999999</v>
      </c>
    </row>
    <row r="660" spans="1:9">
      <c r="A660" t="s">
        <v>1033</v>
      </c>
      <c r="B660" t="str">
        <f>_xlfn.XLOOKUP(A660,Routing_instructions!$A$2:$A$1156,Routing_instructions!$B$2:$B$1156)</f>
        <v>XDDR_DLLEN</v>
      </c>
      <c r="D660">
        <v>29.624039999999901</v>
      </c>
      <c r="E660">
        <v>9.8755199999999999</v>
      </c>
    </row>
    <row r="661" spans="1:9">
      <c r="A661" t="s">
        <v>1023</v>
      </c>
      <c r="B661" t="str">
        <f>_xlfn.XLOOKUP(A661,Routing_instructions!$A$2:$A$1156,Routing_instructions!$B$2:$B$1156)</f>
        <v>XDDR_DIGVIEW[0]</v>
      </c>
      <c r="D661">
        <v>32.915880000000001</v>
      </c>
      <c r="E661">
        <v>9.8755199999999999</v>
      </c>
      <c r="F661">
        <v>607031</v>
      </c>
      <c r="G661">
        <v>802078</v>
      </c>
      <c r="H661">
        <v>703007</v>
      </c>
      <c r="I661">
        <v>504100</v>
      </c>
    </row>
    <row r="662" spans="1:9">
      <c r="A662" t="s">
        <v>822</v>
      </c>
      <c r="B662" t="str">
        <f>_xlfn.XLOOKUP(A662,Routing_instructions!$A$2:$A$1156,Routing_instructions!$B$2:$B$1156)</f>
        <v>XDATAOUT[26]</v>
      </c>
      <c r="D662">
        <v>36.207719999999597</v>
      </c>
      <c r="E662">
        <v>9.8755199999999999</v>
      </c>
      <c r="F662">
        <v>608077</v>
      </c>
      <c r="G662">
        <v>805077</v>
      </c>
      <c r="H662">
        <v>702083</v>
      </c>
      <c r="I662">
        <v>506015</v>
      </c>
    </row>
    <row r="663" spans="1:9">
      <c r="A663" t="s">
        <v>903</v>
      </c>
      <c r="B663" t="str">
        <f>_xlfn.XLOOKUP(A663,Routing_instructions!$A$2:$A$1156,Routing_instructions!$B$2:$B$1156)</f>
        <v>VSS</v>
      </c>
      <c r="D663">
        <v>39.499559999999597</v>
      </c>
      <c r="E663">
        <v>9.8755199999999999</v>
      </c>
      <c r="F663">
        <v>605074</v>
      </c>
      <c r="G663">
        <v>802076</v>
      </c>
      <c r="H663">
        <v>703002</v>
      </c>
      <c r="I663">
        <v>504098</v>
      </c>
    </row>
    <row r="664" spans="1:9">
      <c r="A664" t="s">
        <v>1624</v>
      </c>
      <c r="B664" t="str">
        <f>_xlfn.XLOOKUP(A664,Routing_instructions!$A$2:$A$1156,Routing_instructions!$B$2:$B$1156)</f>
        <v>VCCGIO</v>
      </c>
      <c r="D664">
        <v>42.791399999999598</v>
      </c>
      <c r="E664">
        <v>9.8755199999999999</v>
      </c>
    </row>
    <row r="665" spans="1:9">
      <c r="A665" t="s">
        <v>804</v>
      </c>
      <c r="B665" t="str">
        <f>_xlfn.XLOOKUP(A665,Routing_instructions!$A$2:$A$1156,Routing_instructions!$B$2:$B$1156)</f>
        <v>XDATAOUT[12]</v>
      </c>
      <c r="D665">
        <v>46.083239999999599</v>
      </c>
      <c r="E665">
        <v>9.8755199999999999</v>
      </c>
      <c r="F665">
        <v>608046</v>
      </c>
      <c r="G665">
        <v>808067</v>
      </c>
      <c r="H665">
        <v>701111</v>
      </c>
      <c r="I665">
        <v>501099</v>
      </c>
    </row>
    <row r="666" spans="1:9">
      <c r="A666" t="s">
        <v>814</v>
      </c>
      <c r="B666" t="str">
        <f>_xlfn.XLOOKUP(A666,Routing_instructions!$A$2:$A$1156,Routing_instructions!$B$2:$B$1156)</f>
        <v>XDATAOUT[21]</v>
      </c>
      <c r="D666">
        <v>49.375079999999997</v>
      </c>
      <c r="E666">
        <v>9.8755199999999999</v>
      </c>
      <c r="F666">
        <v>609088</v>
      </c>
      <c r="G666">
        <v>809107</v>
      </c>
      <c r="H666">
        <v>701113</v>
      </c>
      <c r="I666">
        <v>501100</v>
      </c>
    </row>
    <row r="667" spans="1:9">
      <c r="A667" t="s">
        <v>1420</v>
      </c>
      <c r="B667" t="str">
        <f>_xlfn.XLOOKUP(A667,Routing_instructions!$A$2:$A$1156,Routing_instructions!$B$2:$B$1156)</f>
        <v>XRESET</v>
      </c>
      <c r="D667">
        <v>52.6669199999996</v>
      </c>
      <c r="E667">
        <v>9.8755199999999999</v>
      </c>
      <c r="F667">
        <v>606118</v>
      </c>
      <c r="G667">
        <v>806112</v>
      </c>
      <c r="H667">
        <v>702051</v>
      </c>
      <c r="I667">
        <v>503022</v>
      </c>
    </row>
    <row r="668" spans="1:9">
      <c r="A668" t="s">
        <v>1717</v>
      </c>
      <c r="B668" t="str">
        <f>_xlfn.XLOOKUP(A668,Routing_instructions!$A$2:$A$1156,Routing_instructions!$B$2:$B$1156)</f>
        <v>XXADD[15]</v>
      </c>
      <c r="D668">
        <v>55.9587599999996</v>
      </c>
      <c r="E668">
        <v>9.8755199999999999</v>
      </c>
      <c r="F668">
        <v>609085</v>
      </c>
      <c r="G668">
        <v>808072</v>
      </c>
      <c r="H668">
        <v>701115</v>
      </c>
      <c r="I668">
        <v>501124</v>
      </c>
    </row>
    <row r="669" spans="1:9">
      <c r="A669" t="s">
        <v>914</v>
      </c>
      <c r="B669" t="str">
        <f>_xlfn.XLOOKUP(A669,Routing_instructions!$A$2:$A$1156,Routing_instructions!$B$2:$B$1156)</f>
        <v>XDDR_3DQ[1]</v>
      </c>
      <c r="D669">
        <v>59.250599999999601</v>
      </c>
      <c r="E669">
        <v>9.8755199999999999</v>
      </c>
      <c r="F669">
        <v>606115</v>
      </c>
      <c r="G669">
        <v>807022</v>
      </c>
      <c r="H669">
        <v>702049</v>
      </c>
      <c r="I669">
        <v>502070</v>
      </c>
    </row>
    <row r="670" spans="1:9">
      <c r="A670" t="s">
        <v>905</v>
      </c>
      <c r="B670" t="str">
        <f>_xlfn.XLOOKUP(A670,Routing_instructions!$A$2:$A$1156,Routing_instructions!$B$2:$B$1156)</f>
        <v>VSS</v>
      </c>
      <c r="D670">
        <v>62.542439999999601</v>
      </c>
      <c r="E670">
        <v>9.8755199999999999</v>
      </c>
      <c r="F670">
        <v>606114</v>
      </c>
      <c r="G670">
        <v>808068</v>
      </c>
      <c r="H670">
        <v>701125</v>
      </c>
      <c r="I670">
        <v>501096</v>
      </c>
    </row>
    <row r="671" spans="1:9">
      <c r="A671" t="s">
        <v>1681</v>
      </c>
      <c r="B671" t="str">
        <f>_xlfn.XLOOKUP(A671,Routing_instructions!$A$2:$A$1156,Routing_instructions!$B$2:$B$1156)</f>
        <v>XXADD[1]</v>
      </c>
      <c r="D671">
        <v>65.833883999999998</v>
      </c>
      <c r="E671">
        <v>9.8755199999999999</v>
      </c>
      <c r="F671">
        <v>606101</v>
      </c>
      <c r="G671">
        <v>808065</v>
      </c>
      <c r="H671">
        <v>702069</v>
      </c>
      <c r="I671">
        <v>502047</v>
      </c>
    </row>
    <row r="672" spans="1:9">
      <c r="A672" t="s">
        <v>897</v>
      </c>
      <c r="B672" t="str">
        <f>_xlfn.XLOOKUP(A672,Routing_instructions!$A$2:$A$1156,Routing_instructions!$B$2:$B$1156)</f>
        <v>VSS</v>
      </c>
      <c r="D672">
        <v>69.125724000000005</v>
      </c>
      <c r="E672">
        <v>9.8755199999999999</v>
      </c>
      <c r="F672">
        <v>606112</v>
      </c>
      <c r="G672">
        <v>808066</v>
      </c>
      <c r="H672">
        <v>703022</v>
      </c>
      <c r="I672">
        <v>502078</v>
      </c>
    </row>
    <row r="673" spans="1:9">
      <c r="A673" t="s">
        <v>1722</v>
      </c>
      <c r="B673" t="str">
        <f>_xlfn.XLOOKUP(A673,Routing_instructions!$A$2:$A$1156,Routing_instructions!$B$2:$B$1156)</f>
        <v>XXADD[4]</v>
      </c>
      <c r="D673">
        <v>72.417563999999601</v>
      </c>
      <c r="E673">
        <v>9.8755199999999999</v>
      </c>
      <c r="F673">
        <v>605069</v>
      </c>
      <c r="G673">
        <v>806093</v>
      </c>
      <c r="H673">
        <v>706004</v>
      </c>
      <c r="I673">
        <v>504110</v>
      </c>
    </row>
    <row r="674" spans="1:9">
      <c r="A674" t="s">
        <v>1885</v>
      </c>
      <c r="B674" t="str">
        <f>_xlfn.XLOOKUP(A674,Routing_instructions!$A$2:$A$1156,Routing_instructions!$B$2:$B$1156)</f>
        <v>XZADD[3]</v>
      </c>
      <c r="D674">
        <v>75.709403999999594</v>
      </c>
      <c r="E674">
        <v>9.8755199999999999</v>
      </c>
      <c r="F674">
        <v>607011</v>
      </c>
      <c r="G674">
        <v>806092</v>
      </c>
      <c r="H674">
        <v>706003</v>
      </c>
      <c r="I674">
        <v>509001</v>
      </c>
    </row>
    <row r="675" spans="1:9">
      <c r="A675" t="s">
        <v>1230</v>
      </c>
      <c r="B675" t="str">
        <f>_xlfn.XLOOKUP(A675,Routing_instructions!$A$2:$A$1156,Routing_instructions!$B$2:$B$1156)</f>
        <v>VSS</v>
      </c>
      <c r="D675">
        <v>79.001243999999602</v>
      </c>
      <c r="E675">
        <v>9.8755199999999999</v>
      </c>
    </row>
    <row r="676" spans="1:9">
      <c r="A676" t="s">
        <v>1229</v>
      </c>
      <c r="B676" t="str">
        <f>_xlfn.XLOOKUP(A676,Routing_instructions!$A$2:$A$1156,Routing_instructions!$B$2:$B$1156)</f>
        <v>VSS</v>
      </c>
      <c r="D676">
        <v>82.293083999999595</v>
      </c>
      <c r="E676">
        <v>9.8755199999999999</v>
      </c>
    </row>
    <row r="677" spans="1:9">
      <c r="A677" t="s">
        <v>1467</v>
      </c>
      <c r="B677" t="str">
        <f>_xlfn.XLOOKUP(A677,Routing_instructions!$A$2:$A$1156,Routing_instructions!$B$2:$B$1156)</f>
        <v>XTDI</v>
      </c>
      <c r="D677">
        <v>85.584924000000001</v>
      </c>
      <c r="E677">
        <v>9.8755199999999999</v>
      </c>
      <c r="F677">
        <v>606098</v>
      </c>
      <c r="G677">
        <v>809087</v>
      </c>
      <c r="H677">
        <v>707095</v>
      </c>
      <c r="I677">
        <v>509009</v>
      </c>
    </row>
    <row r="678" spans="1:9">
      <c r="A678" t="s">
        <v>1027</v>
      </c>
      <c r="B678" t="str">
        <f>_xlfn.XLOOKUP(A678,Routing_instructions!$A$2:$A$1156,Routing_instructions!$B$2:$B$1156)</f>
        <v>VSS</v>
      </c>
      <c r="D678">
        <v>88.876763999999994</v>
      </c>
      <c r="E678">
        <v>9.8755199999999999</v>
      </c>
      <c r="F678">
        <v>607021</v>
      </c>
      <c r="G678">
        <v>806106</v>
      </c>
      <c r="H678">
        <v>701109</v>
      </c>
      <c r="I678">
        <v>502048</v>
      </c>
    </row>
    <row r="679" spans="1:9">
      <c r="A679" t="s">
        <v>1006</v>
      </c>
      <c r="B679" t="str">
        <f>_xlfn.XLOOKUP(A679,Routing_instructions!$A$2:$A$1156,Routing_instructions!$B$2:$B$1156)</f>
        <v>XDDR_6DQ[0]</v>
      </c>
      <c r="D679">
        <v>92.168604000000002</v>
      </c>
      <c r="E679">
        <v>9.8755199999999999</v>
      </c>
      <c r="F679">
        <v>606095</v>
      </c>
      <c r="G679">
        <v>808053</v>
      </c>
      <c r="H679">
        <v>705047</v>
      </c>
      <c r="I679">
        <v>505053</v>
      </c>
    </row>
    <row r="680" spans="1:9">
      <c r="A680" t="s">
        <v>1007</v>
      </c>
      <c r="B680" t="str">
        <f>_xlfn.XLOOKUP(A680,Routing_instructions!$A$2:$A$1156,Routing_instructions!$B$2:$B$1156)</f>
        <v>XDDR_6DQ[1]</v>
      </c>
      <c r="D680">
        <v>95.460443999999995</v>
      </c>
      <c r="E680">
        <v>9.8755199999999999</v>
      </c>
      <c r="F680">
        <v>605048</v>
      </c>
      <c r="G680">
        <v>808043</v>
      </c>
      <c r="H680">
        <v>705044</v>
      </c>
      <c r="I680">
        <v>505048</v>
      </c>
    </row>
    <row r="681" spans="1:9">
      <c r="A681" t="s">
        <v>1228</v>
      </c>
      <c r="B681" t="str">
        <f>_xlfn.XLOOKUP(A681,Routing_instructions!$A$2:$A$1156,Routing_instructions!$B$2:$B$1156)</f>
        <v>VSS</v>
      </c>
      <c r="D681">
        <v>98.752284000000003</v>
      </c>
      <c r="E681">
        <v>9.8755199999999999</v>
      </c>
    </row>
    <row r="682" spans="1:9">
      <c r="A682" t="s">
        <v>1239</v>
      </c>
      <c r="B682" t="str">
        <f>_xlfn.XLOOKUP(A682,Routing_instructions!$A$2:$A$1156,Routing_instructions!$B$2:$B$1156)</f>
        <v>VSS</v>
      </c>
      <c r="D682">
        <v>102.043799999999</v>
      </c>
      <c r="E682">
        <v>9.8755199999999999</v>
      </c>
    </row>
    <row r="683" spans="1:9">
      <c r="A683" t="s">
        <v>1625</v>
      </c>
      <c r="B683" t="str">
        <f>_xlfn.XLOOKUP(A683,Routing_instructions!$A$2:$A$1156,Routing_instructions!$B$2:$B$1156)</f>
        <v>VCCDDQ</v>
      </c>
      <c r="D683">
        <v>105.33564</v>
      </c>
      <c r="E683">
        <v>9.8755199999999999</v>
      </c>
    </row>
    <row r="684" spans="1:9">
      <c r="A684" t="s">
        <v>839</v>
      </c>
      <c r="B684" t="str">
        <f>_xlfn.XLOOKUP(A684,Routing_instructions!$A$2:$A$1156,Routing_instructions!$B$2:$B$1156)</f>
        <v>VSS</v>
      </c>
      <c r="C684" t="s">
        <v>2161</v>
      </c>
      <c r="D684">
        <v>108.62748000000001</v>
      </c>
      <c r="E684">
        <v>9.8755199999999999</v>
      </c>
      <c r="F684">
        <v>609103</v>
      </c>
      <c r="G684">
        <v>808060</v>
      </c>
      <c r="H684">
        <v>705046</v>
      </c>
      <c r="I684">
        <v>503002</v>
      </c>
    </row>
    <row r="685" spans="1:9">
      <c r="A685" t="s">
        <v>1238</v>
      </c>
      <c r="B685" t="str">
        <f>_xlfn.XLOOKUP(A685,Routing_instructions!$A$2:$A$1156,Routing_instructions!$B$2:$B$1156)</f>
        <v>VSS</v>
      </c>
      <c r="D685">
        <v>111.919319999999</v>
      </c>
      <c r="E685">
        <v>9.8755199999999999</v>
      </c>
    </row>
    <row r="686" spans="1:9">
      <c r="A686" t="s">
        <v>1237</v>
      </c>
      <c r="B686" t="str">
        <f>_xlfn.XLOOKUP(A686,Routing_instructions!$A$2:$A$1156,Routing_instructions!$B$2:$B$1156)</f>
        <v>VSS</v>
      </c>
      <c r="D686">
        <v>115.211159999999</v>
      </c>
      <c r="E686">
        <v>9.8755199999999999</v>
      </c>
    </row>
    <row r="687" spans="1:9">
      <c r="A687" t="s">
        <v>1235</v>
      </c>
      <c r="B687" t="str">
        <f>_xlfn.XLOOKUP(A687,Routing_instructions!$A$2:$A$1156,Routing_instructions!$B$2:$B$1156)</f>
        <v>VSS</v>
      </c>
      <c r="D687">
        <v>118.503</v>
      </c>
      <c r="E687">
        <v>9.8755199999999999</v>
      </c>
    </row>
    <row r="688" spans="1:9">
      <c r="A688" t="s">
        <v>1232</v>
      </c>
      <c r="B688" t="str">
        <f>_xlfn.XLOOKUP(A688,Routing_instructions!$A$2:$A$1156,Routing_instructions!$B$2:$B$1156)</f>
        <v>VSS</v>
      </c>
      <c r="D688">
        <v>121.79483999999999</v>
      </c>
      <c r="E688">
        <v>9.8755199999999999</v>
      </c>
    </row>
    <row r="689" spans="1:9">
      <c r="A689" t="s">
        <v>1231</v>
      </c>
      <c r="B689" t="str">
        <f>_xlfn.XLOOKUP(A689,Routing_instructions!$A$2:$A$1156,Routing_instructions!$B$2:$B$1156)</f>
        <v>VSS</v>
      </c>
      <c r="D689">
        <v>125.08668</v>
      </c>
      <c r="E689">
        <v>9.8755199999999999</v>
      </c>
    </row>
    <row r="690" spans="1:9">
      <c r="A690" t="s">
        <v>1227</v>
      </c>
      <c r="B690" t="str">
        <f>_xlfn.XLOOKUP(A690,Routing_instructions!$A$2:$A$1156,Routing_instructions!$B$2:$B$1156)</f>
        <v>VSS</v>
      </c>
      <c r="D690">
        <v>128.37852000000001</v>
      </c>
      <c r="E690">
        <v>9.8755199999999999</v>
      </c>
    </row>
    <row r="691" spans="1:9">
      <c r="A691" t="s">
        <v>1912</v>
      </c>
      <c r="B691" t="str">
        <f>_xlfn.XLOOKUP(A691,Routing_instructions!$A$2:$A$1156,Routing_instructions!$B$2:$B$1156)</f>
        <v>XSDRXP[1]</v>
      </c>
      <c r="C691" t="s">
        <v>2157</v>
      </c>
      <c r="D691">
        <v>0</v>
      </c>
      <c r="E691">
        <v>13.167360000000301</v>
      </c>
    </row>
    <row r="692" spans="1:9">
      <c r="A692" t="s">
        <v>1874</v>
      </c>
      <c r="B692" t="str">
        <f>_xlfn.XLOOKUP(A692,Routing_instructions!$A$2:$A$1156,Routing_instructions!$B$2:$B$1156)</f>
        <v>XSDRXN[1]</v>
      </c>
      <c r="C692" t="s">
        <v>2159</v>
      </c>
      <c r="D692">
        <v>3.29039999999998</v>
      </c>
      <c r="E692">
        <v>13.167360000000301</v>
      </c>
    </row>
    <row r="693" spans="1:9">
      <c r="A693" t="s">
        <v>1944</v>
      </c>
      <c r="B693" t="str">
        <f>_xlfn.XLOOKUP(A693,Routing_instructions!$A$2:$A$1156,Routing_instructions!$B$2:$B$1156)</f>
        <v>XTBTPLL_DIGVIEW[0]</v>
      </c>
      <c r="D693">
        <v>6.5843999999999596</v>
      </c>
      <c r="E693">
        <v>13.167360000000301</v>
      </c>
    </row>
    <row r="694" spans="1:9">
      <c r="A694" t="s">
        <v>1951</v>
      </c>
      <c r="B694" t="str">
        <f>_xlfn.XLOOKUP(A694,Routing_instructions!$A$2:$A$1156,Routing_instructions!$B$2:$B$1156)</f>
        <v>XTBTPLL_REFCLKIN</v>
      </c>
      <c r="D694">
        <v>9.8747999999999596</v>
      </c>
      <c r="E694">
        <v>13.167360000000301</v>
      </c>
    </row>
    <row r="695" spans="1:9">
      <c r="A695" t="s">
        <v>1947</v>
      </c>
      <c r="B695" t="str">
        <f>_xlfn.XLOOKUP(A695,Routing_instructions!$A$2:$A$1156,Routing_instructions!$B$2:$B$1156)</f>
        <v>XTBTPLL_HSOUT_OD</v>
      </c>
      <c r="D695">
        <v>13.165199999999899</v>
      </c>
      <c r="E695">
        <v>13.167360000000301</v>
      </c>
      <c r="F695">
        <v>607004</v>
      </c>
      <c r="G695">
        <v>806125</v>
      </c>
      <c r="H695">
        <v>703023</v>
      </c>
      <c r="I695">
        <v>504119</v>
      </c>
    </row>
    <row r="696" spans="1:9">
      <c r="A696" t="s">
        <v>1946</v>
      </c>
      <c r="B696" t="str">
        <f>_xlfn.XLOOKUP(A696,Routing_instructions!$A$2:$A$1156,Routing_instructions!$B$2:$B$1156)</f>
        <v>XTBTPLL_ENABLE</v>
      </c>
      <c r="D696">
        <v>16.459199999999999</v>
      </c>
      <c r="E696">
        <v>13.167360000000301</v>
      </c>
      <c r="F696">
        <v>608071</v>
      </c>
      <c r="G696">
        <v>806121</v>
      </c>
      <c r="H696">
        <v>703015</v>
      </c>
      <c r="I696">
        <v>504089</v>
      </c>
    </row>
    <row r="697" spans="1:9">
      <c r="A697" t="s">
        <v>1456</v>
      </c>
      <c r="B697" t="str">
        <f>_xlfn.XLOOKUP(A697,Routing_instructions!$A$2:$A$1156,Routing_instructions!$B$2:$B$1156)</f>
        <v>VSS</v>
      </c>
      <c r="D697">
        <v>19.749599999999901</v>
      </c>
      <c r="E697">
        <v>13.167360000000301</v>
      </c>
    </row>
    <row r="698" spans="1:9">
      <c r="A698" t="s">
        <v>1219</v>
      </c>
      <c r="B698" t="str">
        <f>_xlfn.XLOOKUP(A698,Routing_instructions!$A$2:$A$1156,Routing_instructions!$B$2:$B$1156)</f>
        <v>VSS</v>
      </c>
      <c r="D698">
        <v>23.043599999999898</v>
      </c>
      <c r="E698">
        <v>13.167360000000301</v>
      </c>
    </row>
    <row r="699" spans="1:9">
      <c r="A699" t="s">
        <v>867</v>
      </c>
      <c r="B699" t="str">
        <f>_xlfn.XLOOKUP(A699,Routing_instructions!$A$2:$A$1156,Routing_instructions!$B$2:$B$1156)</f>
        <v>VCCG</v>
      </c>
      <c r="D699">
        <v>26.334</v>
      </c>
      <c r="E699">
        <v>13.167360000000301</v>
      </c>
      <c r="F699">
        <v>605067</v>
      </c>
      <c r="G699">
        <v>801022</v>
      </c>
      <c r="H699">
        <v>703034</v>
      </c>
      <c r="I699">
        <v>504104</v>
      </c>
    </row>
    <row r="700" spans="1:9">
      <c r="A700" t="s">
        <v>1025</v>
      </c>
      <c r="B700" t="str">
        <f>_xlfn.XLOOKUP(A700,Routing_instructions!$A$2:$A$1156,Routing_instructions!$B$2:$B$1156)</f>
        <v>XDDR_DIGVIEW[2]</v>
      </c>
      <c r="D700">
        <v>29.624039999999901</v>
      </c>
      <c r="E700">
        <v>13.167360000000301</v>
      </c>
      <c r="F700">
        <v>605072</v>
      </c>
      <c r="G700">
        <v>805079</v>
      </c>
      <c r="H700">
        <v>703001</v>
      </c>
      <c r="I700">
        <v>506025</v>
      </c>
    </row>
    <row r="701" spans="1:9">
      <c r="A701" t="s">
        <v>823</v>
      </c>
      <c r="B701" t="str">
        <f>_xlfn.XLOOKUP(A701,Routing_instructions!$A$2:$A$1156,Routing_instructions!$B$2:$B$1156)</f>
        <v>VSS</v>
      </c>
      <c r="D701">
        <v>32.915880000000001</v>
      </c>
      <c r="E701">
        <v>13.167360000000301</v>
      </c>
      <c r="F701">
        <v>605045</v>
      </c>
      <c r="G701">
        <v>805053</v>
      </c>
      <c r="H701">
        <v>703008</v>
      </c>
      <c r="I701">
        <v>506021</v>
      </c>
    </row>
    <row r="702" spans="1:9">
      <c r="A702" t="s">
        <v>1048</v>
      </c>
      <c r="B702" t="str">
        <f>_xlfn.XLOOKUP(A702,Routing_instructions!$A$2:$A$1156,Routing_instructions!$B$2:$B$1156)</f>
        <v>XDDR_IOCTRL</v>
      </c>
      <c r="D702">
        <v>36.207719999999597</v>
      </c>
      <c r="E702">
        <v>13.167360000000301</v>
      </c>
      <c r="F702">
        <v>609110</v>
      </c>
      <c r="G702">
        <v>806099</v>
      </c>
      <c r="H702">
        <v>702080</v>
      </c>
      <c r="I702">
        <v>501107</v>
      </c>
    </row>
    <row r="703" spans="1:9">
      <c r="A703" t="s">
        <v>836</v>
      </c>
      <c r="B703" t="str">
        <f>_xlfn.XLOOKUP(A703,Routing_instructions!$A$2:$A$1156,Routing_instructions!$B$2:$B$1156)</f>
        <v>VSS</v>
      </c>
      <c r="D703">
        <v>39.499559999999597</v>
      </c>
      <c r="E703">
        <v>13.167360000000301</v>
      </c>
      <c r="F703">
        <v>609117</v>
      </c>
      <c r="G703">
        <v>804005</v>
      </c>
      <c r="H703">
        <v>702072</v>
      </c>
      <c r="I703">
        <v>501116</v>
      </c>
    </row>
    <row r="704" spans="1:9">
      <c r="A704" t="s">
        <v>840</v>
      </c>
      <c r="B704" t="str">
        <f>_xlfn.XLOOKUP(A704,Routing_instructions!$A$2:$A$1156,Routing_instructions!$B$2:$B$1156)</f>
        <v>XDATAOUT[8]</v>
      </c>
      <c r="D704">
        <v>42.791399999999598</v>
      </c>
      <c r="E704">
        <v>13.167360000000301</v>
      </c>
      <c r="F704">
        <v>609121</v>
      </c>
      <c r="G704">
        <v>804007</v>
      </c>
      <c r="H704">
        <v>702071</v>
      </c>
      <c r="I704">
        <v>501117</v>
      </c>
    </row>
    <row r="705" spans="1:9">
      <c r="A705" t="s">
        <v>1218</v>
      </c>
      <c r="B705" t="str">
        <f>_xlfn.XLOOKUP(A705,Routing_instructions!$A$2:$A$1156,Routing_instructions!$B$2:$B$1156)</f>
        <v>VSS</v>
      </c>
      <c r="D705">
        <v>46.083239999999599</v>
      </c>
      <c r="E705">
        <v>13.167360000000301</v>
      </c>
    </row>
    <row r="706" spans="1:9">
      <c r="A706" t="s">
        <v>830</v>
      </c>
      <c r="B706" t="str">
        <f>_xlfn.XLOOKUP(A706,Routing_instructions!$A$2:$A$1156,Routing_instructions!$B$2:$B$1156)</f>
        <v>XDATAOUT[30]</v>
      </c>
      <c r="D706">
        <v>49.375079999999997</v>
      </c>
      <c r="E706">
        <v>13.167360000000301</v>
      </c>
      <c r="F706">
        <v>609123</v>
      </c>
      <c r="G706">
        <v>805076</v>
      </c>
      <c r="H706">
        <v>703012</v>
      </c>
      <c r="I706">
        <v>502080</v>
      </c>
    </row>
    <row r="707" spans="1:9">
      <c r="A707" t="s">
        <v>826</v>
      </c>
      <c r="B707" t="str">
        <f>_xlfn.XLOOKUP(A707,Routing_instructions!$A$2:$A$1156,Routing_instructions!$B$2:$B$1156)</f>
        <v>XDATAOUT[29]</v>
      </c>
      <c r="D707">
        <v>52.6669199999996</v>
      </c>
      <c r="E707">
        <v>13.167360000000301</v>
      </c>
      <c r="F707">
        <v>609115</v>
      </c>
      <c r="G707">
        <v>805080</v>
      </c>
      <c r="H707">
        <v>703020</v>
      </c>
      <c r="I707">
        <v>502072</v>
      </c>
    </row>
    <row r="708" spans="1:9">
      <c r="A708" t="s">
        <v>1805</v>
      </c>
      <c r="B708" t="str">
        <f>_xlfn.XLOOKUP(A708,Routing_instructions!$A$2:$A$1156,Routing_instructions!$B$2:$B$1156)</f>
        <v>XXADD[8]</v>
      </c>
      <c r="D708">
        <v>55.9587599999996</v>
      </c>
      <c r="E708">
        <v>13.167360000000301</v>
      </c>
      <c r="F708">
        <v>609119</v>
      </c>
      <c r="G708">
        <v>805082</v>
      </c>
      <c r="H708">
        <v>702070</v>
      </c>
      <c r="I708">
        <v>502067</v>
      </c>
    </row>
    <row r="709" spans="1:9">
      <c r="A709" t="s">
        <v>1840</v>
      </c>
      <c r="B709" t="str">
        <f>_xlfn.XLOOKUP(A709,Routing_instructions!$A$2:$A$1156,Routing_instructions!$B$2:$B$1156)</f>
        <v>XYADD[2]</v>
      </c>
      <c r="D709">
        <v>59.250599999999601</v>
      </c>
      <c r="E709">
        <v>13.167360000000301</v>
      </c>
      <c r="F709">
        <v>605070</v>
      </c>
      <c r="G709">
        <v>806111</v>
      </c>
      <c r="H709">
        <v>702052</v>
      </c>
      <c r="I709">
        <v>503020</v>
      </c>
    </row>
    <row r="710" spans="1:9">
      <c r="A710" t="s">
        <v>1698</v>
      </c>
      <c r="B710" t="str">
        <f>_xlfn.XLOOKUP(A710,Routing_instructions!$A$2:$A$1156,Routing_instructions!$B$2:$B$1156)</f>
        <v>XXADD[14]</v>
      </c>
      <c r="D710">
        <v>62.542439999999601</v>
      </c>
      <c r="E710">
        <v>13.167360000000301</v>
      </c>
      <c r="F710">
        <v>606106</v>
      </c>
      <c r="G710">
        <v>806113</v>
      </c>
      <c r="H710">
        <v>701126</v>
      </c>
      <c r="I710">
        <v>501094</v>
      </c>
    </row>
    <row r="711" spans="1:9">
      <c r="A711" t="s">
        <v>1721</v>
      </c>
      <c r="B711" t="str">
        <f>_xlfn.XLOOKUP(A711,Routing_instructions!$A$2:$A$1156,Routing_instructions!$B$2:$B$1156)</f>
        <v>XXADD[3]</v>
      </c>
      <c r="D711">
        <v>65.833883999999998</v>
      </c>
      <c r="E711">
        <v>13.167360000000301</v>
      </c>
    </row>
    <row r="712" spans="1:9">
      <c r="A712" t="s">
        <v>1723</v>
      </c>
      <c r="B712" t="str">
        <f>_xlfn.XLOOKUP(A712,Routing_instructions!$A$2:$A$1156,Routing_instructions!$B$2:$B$1156)</f>
        <v>XXADD[5]</v>
      </c>
      <c r="D712">
        <v>69.125724000000005</v>
      </c>
      <c r="E712">
        <v>13.167360000000301</v>
      </c>
      <c r="F712">
        <v>607028</v>
      </c>
      <c r="G712">
        <v>806098</v>
      </c>
      <c r="H712">
        <v>706012</v>
      </c>
      <c r="I712">
        <v>505066</v>
      </c>
    </row>
    <row r="713" spans="1:9">
      <c r="A713" t="s">
        <v>1880</v>
      </c>
      <c r="B713" t="str">
        <f>_xlfn.XLOOKUP(A713,Routing_instructions!$A$2:$A$1156,Routing_instructions!$B$2:$B$1156)</f>
        <v>XZADD[0]</v>
      </c>
      <c r="D713">
        <v>72.417563999999601</v>
      </c>
      <c r="E713">
        <v>13.167360000000301</v>
      </c>
      <c r="F713">
        <v>607016</v>
      </c>
      <c r="G713">
        <v>806118</v>
      </c>
      <c r="H713">
        <v>709010</v>
      </c>
      <c r="I713">
        <v>508074</v>
      </c>
    </row>
    <row r="714" spans="1:9">
      <c r="A714" t="s">
        <v>1883</v>
      </c>
      <c r="B714" t="str">
        <f>_xlfn.XLOOKUP(A714,Routing_instructions!$A$2:$A$1156,Routing_instructions!$B$2:$B$1156)</f>
        <v>XZADD[1]</v>
      </c>
      <c r="D714">
        <v>75.709403999999594</v>
      </c>
      <c r="E714">
        <v>13.167360000000301</v>
      </c>
      <c r="F714">
        <v>605061</v>
      </c>
      <c r="G714">
        <v>807036</v>
      </c>
      <c r="H714">
        <v>707090</v>
      </c>
      <c r="I714">
        <v>509003</v>
      </c>
    </row>
    <row r="715" spans="1:9">
      <c r="A715" t="s">
        <v>1216</v>
      </c>
      <c r="B715" t="str">
        <f>_xlfn.XLOOKUP(A715,Routing_instructions!$A$2:$A$1156,Routing_instructions!$B$2:$B$1156)</f>
        <v>VSS</v>
      </c>
      <c r="D715">
        <v>79.001243999999602</v>
      </c>
      <c r="E715">
        <v>13.167360000000301</v>
      </c>
    </row>
    <row r="716" spans="1:9">
      <c r="A716" t="s">
        <v>1405</v>
      </c>
      <c r="B716" t="str">
        <f>_xlfn.XLOOKUP(A716,Routing_instructions!$A$2:$A$1156,Routing_instructions!$B$2:$B$1156)</f>
        <v>VCCGIO</v>
      </c>
      <c r="D716">
        <v>82.293083999999595</v>
      </c>
      <c r="E716">
        <v>13.167360000000301</v>
      </c>
    </row>
    <row r="717" spans="1:9">
      <c r="A717" t="s">
        <v>1214</v>
      </c>
      <c r="B717" t="str">
        <f>_xlfn.XLOOKUP(A717,Routing_instructions!$A$2:$A$1156,Routing_instructions!$B$2:$B$1156)</f>
        <v>VSS</v>
      </c>
      <c r="D717">
        <v>85.584924000000001</v>
      </c>
      <c r="E717">
        <v>13.167360000000301</v>
      </c>
    </row>
    <row r="718" spans="1:9">
      <c r="A718" t="s">
        <v>1416</v>
      </c>
      <c r="B718" t="str">
        <f>_xlfn.XLOOKUP(A718,Routing_instructions!$A$2:$A$1156,Routing_instructions!$B$2:$B$1156)</f>
        <v>XRESERVEDIO[2]</v>
      </c>
      <c r="D718">
        <v>88.876763999999994</v>
      </c>
      <c r="E718">
        <v>13.167360000000301</v>
      </c>
      <c r="F718">
        <v>606117</v>
      </c>
      <c r="G718">
        <v>806089</v>
      </c>
      <c r="H718">
        <v>707111</v>
      </c>
      <c r="I718">
        <v>507112</v>
      </c>
    </row>
    <row r="719" spans="1:9">
      <c r="A719" t="s">
        <v>795</v>
      </c>
      <c r="B719" t="str">
        <f>_xlfn.XLOOKUP(A719,Routing_instructions!$A$2:$A$1156,Routing_instructions!$B$2:$B$1156)</f>
        <v>XCLKMODE[1]</v>
      </c>
      <c r="D719">
        <v>92.168604000000002</v>
      </c>
      <c r="E719">
        <v>13.167360000000301</v>
      </c>
      <c r="F719">
        <v>606116</v>
      </c>
      <c r="G719">
        <v>806091</v>
      </c>
      <c r="H719">
        <v>707103</v>
      </c>
      <c r="I719">
        <v>507113</v>
      </c>
    </row>
    <row r="720" spans="1:9">
      <c r="A720" t="s">
        <v>1756</v>
      </c>
      <c r="B720" t="str">
        <f>_xlfn.XLOOKUP(A720,Routing_instructions!$A$2:$A$1156,Routing_instructions!$B$2:$B$1156)</f>
        <v>XLYA12</v>
      </c>
      <c r="D720">
        <v>95.460443999999995</v>
      </c>
      <c r="E720">
        <v>13.167360000000301</v>
      </c>
      <c r="F720">
        <v>606124</v>
      </c>
      <c r="G720">
        <v>808042</v>
      </c>
      <c r="H720">
        <v>702061</v>
      </c>
      <c r="I720">
        <v>501108</v>
      </c>
    </row>
    <row r="721" spans="1:9">
      <c r="A721" t="s">
        <v>1623</v>
      </c>
      <c r="B721" t="str">
        <f>_xlfn.XLOOKUP(A721,Routing_instructions!$A$2:$A$1156,Routing_instructions!$B$2:$B$1156)</f>
        <v>VCCDDQ</v>
      </c>
      <c r="D721">
        <v>98.752284000000003</v>
      </c>
      <c r="E721">
        <v>13.167360000000301</v>
      </c>
    </row>
    <row r="722" spans="1:9">
      <c r="A722" t="s">
        <v>1010</v>
      </c>
      <c r="B722" t="str">
        <f>_xlfn.XLOOKUP(A722,Routing_instructions!$A$2:$A$1156,Routing_instructions!$B$2:$B$1156)</f>
        <v>XDDR_7DQ[1]</v>
      </c>
      <c r="D722">
        <v>102.043799999999</v>
      </c>
      <c r="E722">
        <v>13.167360000000301</v>
      </c>
      <c r="F722">
        <v>606089</v>
      </c>
      <c r="G722">
        <v>808049</v>
      </c>
      <c r="H722">
        <v>708061</v>
      </c>
      <c r="I722">
        <v>509036</v>
      </c>
    </row>
    <row r="723" spans="1:9">
      <c r="A723" t="s">
        <v>1226</v>
      </c>
      <c r="B723" t="str">
        <f>_xlfn.XLOOKUP(A723,Routing_instructions!$A$2:$A$1156,Routing_instructions!$B$2:$B$1156)</f>
        <v>VSS</v>
      </c>
      <c r="D723">
        <v>105.33564</v>
      </c>
      <c r="E723">
        <v>13.167360000000301</v>
      </c>
    </row>
    <row r="724" spans="1:9">
      <c r="A724" t="s">
        <v>857</v>
      </c>
      <c r="B724" t="str">
        <f>_xlfn.XLOOKUP(A724,Routing_instructions!$A$2:$A$1156,Routing_instructions!$B$2:$B$1156)</f>
        <v>XDDR_1BDQ[0]</v>
      </c>
      <c r="D724">
        <v>108.62748000000001</v>
      </c>
      <c r="E724">
        <v>13.167360000000301</v>
      </c>
    </row>
    <row r="725" spans="1:9">
      <c r="A725" t="s">
        <v>861</v>
      </c>
      <c r="B725" t="str">
        <f>_xlfn.XLOOKUP(A725,Routing_instructions!$A$2:$A$1156,Routing_instructions!$B$2:$B$1156)</f>
        <v>XDDR_1BDQ[1]</v>
      </c>
      <c r="D725">
        <v>111.919319999999</v>
      </c>
      <c r="E725">
        <v>13.167360000000301</v>
      </c>
    </row>
    <row r="726" spans="1:9">
      <c r="A726" t="s">
        <v>865</v>
      </c>
      <c r="B726" t="str">
        <f>_xlfn.XLOOKUP(A726,Routing_instructions!$A$2:$A$1156,Routing_instructions!$B$2:$B$1156)</f>
        <v>XDDR_1BDQ[2]</v>
      </c>
      <c r="D726">
        <v>115.211159999999</v>
      </c>
      <c r="E726">
        <v>13.167360000000301</v>
      </c>
    </row>
    <row r="727" spans="1:9">
      <c r="A727" t="s">
        <v>892</v>
      </c>
      <c r="B727" t="str">
        <f>_xlfn.XLOOKUP(A727,Routing_instructions!$A$2:$A$1156,Routing_instructions!$B$2:$B$1156)</f>
        <v>VSS</v>
      </c>
      <c r="D727">
        <v>118.503</v>
      </c>
      <c r="E727">
        <v>13.167360000000301</v>
      </c>
      <c r="F727">
        <v>608075</v>
      </c>
      <c r="G727">
        <v>806086</v>
      </c>
      <c r="H727">
        <v>707110</v>
      </c>
      <c r="I727">
        <v>508065</v>
      </c>
    </row>
    <row r="728" spans="1:9">
      <c r="A728" t="s">
        <v>877</v>
      </c>
      <c r="B728" t="str">
        <f>_xlfn.XLOOKUP(A728,Routing_instructions!$A$2:$A$1156,Routing_instructions!$B$2:$B$1156)</f>
        <v>XDDR_2ADQ[0]</v>
      </c>
      <c r="D728">
        <v>121.79483999999999</v>
      </c>
      <c r="E728">
        <v>13.167360000000301</v>
      </c>
      <c r="F728">
        <v>607026</v>
      </c>
      <c r="G728">
        <v>808083</v>
      </c>
      <c r="H728">
        <v>707109</v>
      </c>
      <c r="I728">
        <v>508067</v>
      </c>
    </row>
    <row r="729" spans="1:9">
      <c r="A729" t="s">
        <v>885</v>
      </c>
      <c r="B729" t="str">
        <f>_xlfn.XLOOKUP(A729,Routing_instructions!$A$2:$A$1156,Routing_instructions!$B$2:$B$1156)</f>
        <v>XDDR_2ADQSN</v>
      </c>
      <c r="D729">
        <v>125.08668</v>
      </c>
      <c r="E729">
        <v>13.167360000000301</v>
      </c>
      <c r="F729">
        <v>608043</v>
      </c>
      <c r="G729">
        <v>806085</v>
      </c>
      <c r="H729">
        <v>706038</v>
      </c>
      <c r="I729">
        <v>508062</v>
      </c>
    </row>
    <row r="730" spans="1:9">
      <c r="A730" t="s">
        <v>878</v>
      </c>
      <c r="B730" t="str">
        <f>_xlfn.XLOOKUP(A730,Routing_instructions!$A$2:$A$1156,Routing_instructions!$B$2:$B$1156)</f>
        <v>XDDR_2ADQ[1]</v>
      </c>
      <c r="D730">
        <v>128.37852000000001</v>
      </c>
      <c r="E730">
        <v>13.167360000000301</v>
      </c>
      <c r="F730">
        <v>607027</v>
      </c>
      <c r="G730">
        <v>808078</v>
      </c>
      <c r="H730">
        <v>707101</v>
      </c>
      <c r="I730">
        <v>508061</v>
      </c>
    </row>
    <row r="731" spans="1:9">
      <c r="A731" t="s">
        <v>1021</v>
      </c>
      <c r="B731" t="str">
        <f>_xlfn.XLOOKUP(A731,Routing_instructions!$A$2:$A$1156,Routing_instructions!$B$2:$B$1156)</f>
        <v>VSS</v>
      </c>
      <c r="C731" t="s">
        <v>2162</v>
      </c>
      <c r="D731">
        <v>0</v>
      </c>
      <c r="E731">
        <v>16.459200000000301</v>
      </c>
      <c r="F731">
        <v>609095</v>
      </c>
      <c r="G731">
        <v>809106</v>
      </c>
      <c r="H731">
        <v>701093</v>
      </c>
      <c r="I731">
        <v>501097</v>
      </c>
    </row>
    <row r="732" spans="1:9">
      <c r="A732" t="s">
        <v>1210</v>
      </c>
      <c r="B732" t="str">
        <f>_xlfn.XLOOKUP(A732,Routing_instructions!$A$2:$A$1156,Routing_instructions!$B$2:$B$1156)</f>
        <v>VSS</v>
      </c>
      <c r="D732">
        <v>3.29039999999998</v>
      </c>
      <c r="E732">
        <v>16.459200000000301</v>
      </c>
    </row>
    <row r="733" spans="1:9">
      <c r="A733" t="s">
        <v>931</v>
      </c>
      <c r="B733" t="str">
        <f>_xlfn.XLOOKUP(A733,Routing_instructions!$A$2:$A$1156,Routing_instructions!$B$2:$B$1156)</f>
        <v>VSS</v>
      </c>
      <c r="D733">
        <v>6.5843999999999596</v>
      </c>
      <c r="E733">
        <v>16.459200000000301</v>
      </c>
      <c r="F733">
        <v>607003</v>
      </c>
      <c r="G733">
        <v>805050</v>
      </c>
      <c r="H733">
        <v>703028</v>
      </c>
      <c r="I733">
        <v>507103</v>
      </c>
    </row>
    <row r="734" spans="1:9">
      <c r="A734" t="s">
        <v>1209</v>
      </c>
      <c r="B734" t="str">
        <f>_xlfn.XLOOKUP(A734,Routing_instructions!$A$2:$A$1156,Routing_instructions!$B$2:$B$1156)</f>
        <v>VSS</v>
      </c>
      <c r="D734">
        <v>9.8747999999999596</v>
      </c>
      <c r="E734">
        <v>16.459200000000301</v>
      </c>
    </row>
    <row r="735" spans="1:9">
      <c r="A735" t="s">
        <v>1926</v>
      </c>
      <c r="B735" t="str">
        <f>_xlfn.XLOOKUP(A735,Routing_instructions!$A$2:$A$1156,Routing_instructions!$B$2:$B$1156)</f>
        <v>XTBT_DFXCLKOUT</v>
      </c>
      <c r="D735">
        <v>13.165199999999899</v>
      </c>
      <c r="E735">
        <v>16.459200000000301</v>
      </c>
    </row>
    <row r="736" spans="1:9">
      <c r="A736" t="s">
        <v>1952</v>
      </c>
      <c r="B736" t="str">
        <f>_xlfn.XLOOKUP(A736,Routing_instructions!$A$2:$A$1156,Routing_instructions!$B$2:$B$1156)</f>
        <v>XTBTPLL_RESET</v>
      </c>
      <c r="D736">
        <v>16.459199999999999</v>
      </c>
      <c r="E736">
        <v>16.459200000000301</v>
      </c>
      <c r="F736">
        <v>608084</v>
      </c>
      <c r="G736">
        <v>806123</v>
      </c>
      <c r="H736">
        <v>703024</v>
      </c>
      <c r="I736">
        <v>504091</v>
      </c>
    </row>
    <row r="737" spans="1:9">
      <c r="A737" t="s">
        <v>1454</v>
      </c>
      <c r="B737" t="str">
        <f>_xlfn.XLOOKUP(A737,Routing_instructions!$A$2:$A$1156,Routing_instructions!$B$2:$B$1156)</f>
        <v>VSS</v>
      </c>
      <c r="D737">
        <v>19.749599999999901</v>
      </c>
      <c r="E737">
        <v>16.459200000000301</v>
      </c>
    </row>
    <row r="738" spans="1:9">
      <c r="A738" t="s">
        <v>1399</v>
      </c>
      <c r="B738" t="str">
        <f>_xlfn.XLOOKUP(A738,Routing_instructions!$A$2:$A$1156,Routing_instructions!$B$2:$B$1156)</f>
        <v>VCCG</v>
      </c>
      <c r="D738">
        <v>23.043599999999898</v>
      </c>
      <c r="E738">
        <v>16.459200000000301</v>
      </c>
    </row>
    <row r="739" spans="1:9">
      <c r="A739" t="s">
        <v>1208</v>
      </c>
      <c r="B739" t="str">
        <f>_xlfn.XLOOKUP(A739,Routing_instructions!$A$2:$A$1156,Routing_instructions!$B$2:$B$1156)</f>
        <v>VSS</v>
      </c>
      <c r="D739">
        <v>26.334</v>
      </c>
      <c r="E739">
        <v>16.459200000000301</v>
      </c>
    </row>
    <row r="740" spans="1:9">
      <c r="A740" t="s">
        <v>1731</v>
      </c>
      <c r="B740" t="str">
        <f>_xlfn.XLOOKUP(A740,Routing_instructions!$A$2:$A$1156,Routing_instructions!$B$2:$B$1156)</f>
        <v>XDDR_VIEW[1]</v>
      </c>
      <c r="D740">
        <v>29.624039999999901</v>
      </c>
      <c r="E740">
        <v>16.459200000000301</v>
      </c>
      <c r="F740">
        <v>607029</v>
      </c>
      <c r="G740">
        <v>805081</v>
      </c>
      <c r="H740">
        <v>704109</v>
      </c>
      <c r="I740">
        <v>504123</v>
      </c>
    </row>
    <row r="741" spans="1:9">
      <c r="A741" t="s">
        <v>1049</v>
      </c>
      <c r="B741" t="str">
        <f>_xlfn.XLOOKUP(A741,Routing_instructions!$A$2:$A$1156,Routing_instructions!$B$2:$B$1156)</f>
        <v>XDDR_LBRST</v>
      </c>
      <c r="D741">
        <v>32.915880000000001</v>
      </c>
      <c r="E741">
        <v>16.459200000000301</v>
      </c>
      <c r="F741">
        <v>609111</v>
      </c>
      <c r="G741">
        <v>802072</v>
      </c>
      <c r="H741">
        <v>704119</v>
      </c>
      <c r="I741">
        <v>505056</v>
      </c>
    </row>
    <row r="742" spans="1:9">
      <c r="A742" t="s">
        <v>1207</v>
      </c>
      <c r="B742" t="str">
        <f>_xlfn.XLOOKUP(A742,Routing_instructions!$A$2:$A$1156,Routing_instructions!$B$2:$B$1156)</f>
        <v>VSS</v>
      </c>
      <c r="D742">
        <v>36.207719999999597</v>
      </c>
      <c r="E742">
        <v>16.459200000000301</v>
      </c>
    </row>
    <row r="743" spans="1:9">
      <c r="A743" t="s">
        <v>1051</v>
      </c>
      <c r="B743" t="str">
        <f>_xlfn.XLOOKUP(A743,Routing_instructions!$A$2:$A$1156,Routing_instructions!$B$2:$B$1156)</f>
        <v>XDDR_PRBSRST</v>
      </c>
      <c r="D743">
        <v>39.499559999999597</v>
      </c>
      <c r="E743">
        <v>16.459200000000301</v>
      </c>
      <c r="F743">
        <v>608070</v>
      </c>
      <c r="G743">
        <v>805067</v>
      </c>
      <c r="H743">
        <v>704098</v>
      </c>
      <c r="I743">
        <v>503008</v>
      </c>
    </row>
    <row r="744" spans="1:9">
      <c r="A744" t="s">
        <v>1034</v>
      </c>
      <c r="B744" t="str">
        <f>_xlfn.XLOOKUP(A744,Routing_instructions!$A$2:$A$1156,Routing_instructions!$B$2:$B$1156)</f>
        <v>XDDR_ESDEN</v>
      </c>
      <c r="D744">
        <v>42.791399999999598</v>
      </c>
      <c r="E744">
        <v>16.459200000000301</v>
      </c>
      <c r="F744">
        <v>609124</v>
      </c>
      <c r="G744">
        <v>804035</v>
      </c>
      <c r="H744">
        <v>701116</v>
      </c>
      <c r="I744">
        <v>501119</v>
      </c>
    </row>
    <row r="745" spans="1:9">
      <c r="A745" t="s">
        <v>817</v>
      </c>
      <c r="B745" t="str">
        <f>_xlfn.XLOOKUP(A745,Routing_instructions!$A$2:$A$1156,Routing_instructions!$B$2:$B$1156)</f>
        <v>XDATAOUT[24]</v>
      </c>
      <c r="D745">
        <v>46.083239999999599</v>
      </c>
      <c r="E745">
        <v>16.459200000000301</v>
      </c>
      <c r="F745">
        <v>609116</v>
      </c>
      <c r="G745">
        <v>805057</v>
      </c>
      <c r="H745">
        <v>703013</v>
      </c>
      <c r="I745">
        <v>502082</v>
      </c>
    </row>
    <row r="746" spans="1:9">
      <c r="A746" t="s">
        <v>829</v>
      </c>
      <c r="B746" t="str">
        <f>_xlfn.XLOOKUP(A746,Routing_instructions!$A$2:$A$1156,Routing_instructions!$B$2:$B$1156)</f>
        <v>XDATAOUT[3]</v>
      </c>
      <c r="D746">
        <v>49.375079999999997</v>
      </c>
      <c r="E746">
        <v>16.459200000000301</v>
      </c>
      <c r="F746">
        <v>609126</v>
      </c>
      <c r="G746">
        <v>804033</v>
      </c>
      <c r="H746">
        <v>701114</v>
      </c>
      <c r="I746">
        <v>501121</v>
      </c>
    </row>
    <row r="747" spans="1:9">
      <c r="A747" t="s">
        <v>796</v>
      </c>
      <c r="B747" t="str">
        <f>_xlfn.XLOOKUP(A747,Routing_instructions!$A$2:$A$1156,Routing_instructions!$B$2:$B$1156)</f>
        <v>XCLOCK</v>
      </c>
      <c r="D747">
        <v>52.6669199999996</v>
      </c>
      <c r="E747">
        <v>16.459200000000301</v>
      </c>
      <c r="F747">
        <v>603098</v>
      </c>
      <c r="G747">
        <v>804008</v>
      </c>
      <c r="H747">
        <v>703006</v>
      </c>
      <c r="I747">
        <v>503019</v>
      </c>
    </row>
    <row r="748" spans="1:9">
      <c r="A748" t="s">
        <v>831</v>
      </c>
      <c r="B748" t="str">
        <f>_xlfn.XLOOKUP(A748,Routing_instructions!$A$2:$A$1156,Routing_instructions!$B$2:$B$1156)</f>
        <v>XDATAOUT[31]</v>
      </c>
      <c r="D748">
        <v>55.9587599999996</v>
      </c>
      <c r="E748">
        <v>16.459200000000301</v>
      </c>
      <c r="F748">
        <v>609086</v>
      </c>
      <c r="G748">
        <v>809116</v>
      </c>
      <c r="H748">
        <v>701101</v>
      </c>
      <c r="I748">
        <v>501098</v>
      </c>
    </row>
    <row r="749" spans="1:9">
      <c r="A749" t="s">
        <v>1813</v>
      </c>
      <c r="B749" t="str">
        <f>_xlfn.XLOOKUP(A749,Routing_instructions!$A$2:$A$1156,Routing_instructions!$B$2:$B$1156)</f>
        <v>XYADD[1]</v>
      </c>
      <c r="D749">
        <v>59.250599999999601</v>
      </c>
      <c r="E749">
        <v>16.459200000000301</v>
      </c>
      <c r="F749">
        <v>608062</v>
      </c>
      <c r="G749">
        <v>807024</v>
      </c>
      <c r="H749">
        <v>701106</v>
      </c>
      <c r="I749">
        <v>501125</v>
      </c>
    </row>
    <row r="750" spans="1:9">
      <c r="A750" t="s">
        <v>1206</v>
      </c>
      <c r="B750" t="str">
        <f>_xlfn.XLOOKUP(A750,Routing_instructions!$A$2:$A$1156,Routing_instructions!$B$2:$B$1156)</f>
        <v>VSS</v>
      </c>
      <c r="D750">
        <v>62.542439999999601</v>
      </c>
      <c r="E750">
        <v>16.459200000000301</v>
      </c>
    </row>
    <row r="751" spans="1:9">
      <c r="A751" t="s">
        <v>1395</v>
      </c>
      <c r="B751" t="str">
        <f>_xlfn.XLOOKUP(A751,Routing_instructions!$A$2:$A$1156,Routing_instructions!$B$2:$B$1156)</f>
        <v>VSSHI</v>
      </c>
      <c r="D751">
        <v>65.833883999999998</v>
      </c>
      <c r="E751">
        <v>16.459200000000301</v>
      </c>
    </row>
    <row r="752" spans="1:9">
      <c r="A752" t="s">
        <v>953</v>
      </c>
      <c r="B752" t="str">
        <f>_xlfn.XLOOKUP(A752,Routing_instructions!$A$2:$A$1156,Routing_instructions!$B$2:$B$1156)</f>
        <v>XDDR_4DQ[0]</v>
      </c>
      <c r="D752">
        <v>69.125724000000005</v>
      </c>
      <c r="E752">
        <v>16.459200000000301</v>
      </c>
      <c r="F752">
        <v>605068</v>
      </c>
      <c r="G752">
        <v>806115</v>
      </c>
      <c r="H752">
        <v>702073</v>
      </c>
      <c r="I752">
        <v>503032</v>
      </c>
    </row>
    <row r="753" spans="1:9">
      <c r="A753" t="s">
        <v>1802</v>
      </c>
      <c r="B753" t="str">
        <f>_xlfn.XLOOKUP(A753,Routing_instructions!$A$2:$A$1156,Routing_instructions!$B$2:$B$1156)</f>
        <v>XXADD[6]</v>
      </c>
      <c r="D753">
        <v>72.417563999999601</v>
      </c>
      <c r="E753">
        <v>16.459200000000301</v>
      </c>
      <c r="F753">
        <v>607013</v>
      </c>
      <c r="G753">
        <v>805065</v>
      </c>
      <c r="H753">
        <v>708078</v>
      </c>
      <c r="I753">
        <v>508072</v>
      </c>
    </row>
    <row r="754" spans="1:9">
      <c r="A754" t="s">
        <v>1411</v>
      </c>
      <c r="B754" t="str">
        <f>_xlfn.XLOOKUP(A754,Routing_instructions!$A$2:$A$1156,Routing_instructions!$B$2:$B$1156)</f>
        <v>XREDUN</v>
      </c>
      <c r="D754">
        <v>75.709403999999594</v>
      </c>
      <c r="E754">
        <v>16.459200000000301</v>
      </c>
      <c r="F754">
        <v>607035</v>
      </c>
      <c r="G754">
        <v>804031</v>
      </c>
      <c r="H754">
        <v>708077</v>
      </c>
      <c r="I754">
        <v>505073</v>
      </c>
    </row>
    <row r="755" spans="1:9">
      <c r="A755" t="s">
        <v>1205</v>
      </c>
      <c r="B755" t="str">
        <f>_xlfn.XLOOKUP(A755,Routing_instructions!$A$2:$A$1156,Routing_instructions!$B$2:$B$1156)</f>
        <v>VSS</v>
      </c>
      <c r="D755">
        <v>79.001243999999602</v>
      </c>
      <c r="E755">
        <v>16.459200000000301</v>
      </c>
    </row>
    <row r="756" spans="1:9">
      <c r="A756" t="s">
        <v>1441</v>
      </c>
      <c r="B756" t="str">
        <f>_xlfn.XLOOKUP(A756,Routing_instructions!$A$2:$A$1156,Routing_instructions!$B$2:$B$1156)</f>
        <v>XSTKYRESET</v>
      </c>
      <c r="D756">
        <v>82.293083999999595</v>
      </c>
      <c r="E756">
        <v>16.459200000000301</v>
      </c>
      <c r="F756">
        <v>606097</v>
      </c>
      <c r="G756">
        <v>804001</v>
      </c>
      <c r="H756">
        <v>708060</v>
      </c>
      <c r="I756">
        <v>507120</v>
      </c>
    </row>
    <row r="757" spans="1:9">
      <c r="A757" t="s">
        <v>1066</v>
      </c>
      <c r="B757" t="str">
        <f>_xlfn.XLOOKUP(A757,Routing_instructions!$A$2:$A$1156,Routing_instructions!$B$2:$B$1156)</f>
        <v>XLYAGCOLADD[1]</v>
      </c>
      <c r="D757">
        <v>85.584924000000001</v>
      </c>
      <c r="E757">
        <v>16.459200000000301</v>
      </c>
      <c r="F757">
        <v>606121</v>
      </c>
      <c r="G757">
        <v>804027</v>
      </c>
      <c r="H757">
        <v>707123</v>
      </c>
      <c r="I757">
        <v>507114</v>
      </c>
    </row>
    <row r="758" spans="1:9">
      <c r="A758" t="s">
        <v>1028</v>
      </c>
      <c r="B758" t="str">
        <f>_xlfn.XLOOKUP(A758,Routing_instructions!$A$2:$A$1156,Routing_instructions!$B$2:$B$1156)</f>
        <v>VSS</v>
      </c>
      <c r="D758">
        <v>88.876763999999994</v>
      </c>
      <c r="E758">
        <v>16.459200000000301</v>
      </c>
      <c r="F758">
        <v>605066</v>
      </c>
      <c r="G758">
        <v>808056</v>
      </c>
      <c r="H758">
        <v>702059</v>
      </c>
      <c r="I758">
        <v>501110</v>
      </c>
    </row>
    <row r="759" spans="1:9">
      <c r="A759" t="s">
        <v>1678</v>
      </c>
      <c r="B759" t="str">
        <f>_xlfn.XLOOKUP(A759,Routing_instructions!$A$2:$A$1156,Routing_instructions!$B$2:$B$1156)</f>
        <v>XTRST_B</v>
      </c>
      <c r="D759">
        <v>92.168604000000002</v>
      </c>
      <c r="E759">
        <v>16.459200000000301</v>
      </c>
      <c r="F759">
        <v>602047</v>
      </c>
      <c r="G759">
        <v>808075</v>
      </c>
      <c r="H759">
        <v>701104</v>
      </c>
      <c r="I759">
        <v>501113</v>
      </c>
    </row>
    <row r="760" spans="1:9">
      <c r="A760" t="s">
        <v>1757</v>
      </c>
      <c r="B760" t="str">
        <f>_xlfn.XLOOKUP(A760,Routing_instructions!$A$2:$A$1156,Routing_instructions!$B$2:$B$1156)</f>
        <v>XLYA12_B</v>
      </c>
      <c r="D760">
        <v>95.460443999999995</v>
      </c>
      <c r="E760">
        <v>16.459200000000301</v>
      </c>
      <c r="F760">
        <v>607012</v>
      </c>
      <c r="G760">
        <v>806100</v>
      </c>
      <c r="H760">
        <v>702084</v>
      </c>
      <c r="I760">
        <v>502054</v>
      </c>
    </row>
    <row r="761" spans="1:9">
      <c r="A761" t="s">
        <v>1204</v>
      </c>
      <c r="B761" t="str">
        <f>_xlfn.XLOOKUP(A761,Routing_instructions!$A$2:$A$1156,Routing_instructions!$B$2:$B$1156)</f>
        <v>VSS</v>
      </c>
      <c r="D761">
        <v>98.752284000000003</v>
      </c>
      <c r="E761">
        <v>16.459200000000301</v>
      </c>
    </row>
    <row r="762" spans="1:9">
      <c r="A762" t="s">
        <v>1415</v>
      </c>
      <c r="B762" t="str">
        <f>_xlfn.XLOOKUP(A762,Routing_instructions!$A$2:$A$1156,Routing_instructions!$B$2:$B$1156)</f>
        <v>XRESERVEDIO[1]</v>
      </c>
      <c r="D762">
        <v>102.043799999999</v>
      </c>
      <c r="E762">
        <v>16.459200000000301</v>
      </c>
      <c r="F762">
        <v>607024</v>
      </c>
      <c r="G762">
        <v>808047</v>
      </c>
      <c r="H762">
        <v>709012</v>
      </c>
      <c r="I762">
        <v>509034</v>
      </c>
    </row>
    <row r="763" spans="1:9">
      <c r="A763" t="s">
        <v>1404</v>
      </c>
      <c r="B763" t="str">
        <f>_xlfn.XLOOKUP(A763,Routing_instructions!$A$2:$A$1156,Routing_instructions!$B$2:$B$1156)</f>
        <v>VCCDDQ</v>
      </c>
      <c r="D763">
        <v>105.33564</v>
      </c>
      <c r="E763">
        <v>16.459200000000301</v>
      </c>
    </row>
    <row r="764" spans="1:9">
      <c r="A764" t="s">
        <v>1455</v>
      </c>
      <c r="B764" t="str">
        <f>_xlfn.XLOOKUP(A764,Routing_instructions!$A$2:$A$1156,Routing_instructions!$B$2:$B$1156)</f>
        <v>VSS</v>
      </c>
      <c r="D764">
        <v>108.62748000000001</v>
      </c>
      <c r="E764">
        <v>16.459200000000301</v>
      </c>
    </row>
    <row r="765" spans="1:9">
      <c r="A765" t="s">
        <v>872</v>
      </c>
      <c r="B765" t="str">
        <f>_xlfn.XLOOKUP(A765,Routing_instructions!$A$2:$A$1156,Routing_instructions!$B$2:$B$1156)</f>
        <v>XDDR_1BDQSP</v>
      </c>
      <c r="D765">
        <v>111.919319999999</v>
      </c>
      <c r="E765">
        <v>16.459200000000301</v>
      </c>
    </row>
    <row r="766" spans="1:9">
      <c r="A766" t="s">
        <v>866</v>
      </c>
      <c r="B766" t="str">
        <f>_xlfn.XLOOKUP(A766,Routing_instructions!$A$2:$A$1156,Routing_instructions!$B$2:$B$1156)</f>
        <v>XDDR_1BDQ[3]</v>
      </c>
      <c r="D766">
        <v>115.211159999999</v>
      </c>
      <c r="E766">
        <v>16.459200000000301</v>
      </c>
    </row>
    <row r="767" spans="1:9">
      <c r="A767" t="s">
        <v>1211</v>
      </c>
      <c r="B767" t="str">
        <f>_xlfn.XLOOKUP(A767,Routing_instructions!$A$2:$A$1156,Routing_instructions!$B$2:$B$1156)</f>
        <v>VSS</v>
      </c>
      <c r="D767">
        <v>118.503</v>
      </c>
      <c r="E767">
        <v>16.459200000000301</v>
      </c>
    </row>
    <row r="768" spans="1:9">
      <c r="A768" t="s">
        <v>901</v>
      </c>
      <c r="B768" t="str">
        <f>_xlfn.XLOOKUP(A768,Routing_instructions!$A$2:$A$1156,Routing_instructions!$B$2:$B$1156)</f>
        <v>VSS</v>
      </c>
      <c r="D768">
        <v>121.79483999999999</v>
      </c>
      <c r="E768">
        <v>16.459200000000301</v>
      </c>
      <c r="F768">
        <v>608041</v>
      </c>
      <c r="G768">
        <v>806087</v>
      </c>
      <c r="H768">
        <v>706036</v>
      </c>
      <c r="I768">
        <v>508066</v>
      </c>
    </row>
    <row r="769" spans="1:9">
      <c r="A769" t="s">
        <v>887</v>
      </c>
      <c r="B769" t="str">
        <f>_xlfn.XLOOKUP(A769,Routing_instructions!$A$2:$A$1156,Routing_instructions!$B$2:$B$1156)</f>
        <v>XDDR_2ADQSP</v>
      </c>
      <c r="D769">
        <v>125.08668</v>
      </c>
      <c r="E769">
        <v>16.459200000000301</v>
      </c>
      <c r="F769">
        <v>607019</v>
      </c>
      <c r="G769">
        <v>807012</v>
      </c>
      <c r="H769">
        <v>707102</v>
      </c>
      <c r="I769">
        <v>508059</v>
      </c>
    </row>
    <row r="770" spans="1:9">
      <c r="A770" t="s">
        <v>879</v>
      </c>
      <c r="B770" t="str">
        <f>_xlfn.XLOOKUP(A770,Routing_instructions!$A$2:$A$1156,Routing_instructions!$B$2:$B$1156)</f>
        <v>XDDR_2ADQ[2]</v>
      </c>
      <c r="D770">
        <v>128.37852000000001</v>
      </c>
      <c r="E770">
        <v>16.459200000000301</v>
      </c>
    </row>
    <row r="771" spans="1:9">
      <c r="A771" t="s">
        <v>1925</v>
      </c>
      <c r="B771" t="str">
        <f>_xlfn.XLOOKUP(A771,Routing_instructions!$A$2:$A$1156,Routing_instructions!$B$2:$B$1156)</f>
        <v>XSDTXP[1]</v>
      </c>
      <c r="C771" t="s">
        <v>2163</v>
      </c>
      <c r="D771">
        <v>0</v>
      </c>
      <c r="E771">
        <v>19.7510399999999</v>
      </c>
      <c r="F771">
        <v>609125</v>
      </c>
      <c r="G771">
        <v>809105</v>
      </c>
      <c r="H771">
        <v>701094</v>
      </c>
      <c r="I771">
        <v>501095</v>
      </c>
    </row>
    <row r="772" spans="1:9">
      <c r="A772" t="s">
        <v>1919</v>
      </c>
      <c r="B772" t="str">
        <f>_xlfn.XLOOKUP(A772,Routing_instructions!$A$2:$A$1156,Routing_instructions!$B$2:$B$1156)</f>
        <v>XSDTXN[1]</v>
      </c>
      <c r="D772">
        <v>3.29039999999998</v>
      </c>
      <c r="E772">
        <v>19.7510399999999</v>
      </c>
    </row>
    <row r="773" spans="1:9">
      <c r="A773" t="s">
        <v>1938</v>
      </c>
      <c r="B773" t="str">
        <f>_xlfn.XLOOKUP(A773,Routing_instructions!$A$2:$A$1156,Routing_instructions!$B$2:$B$1156)</f>
        <v>XTBTPLL_DIGDEBUG[1]</v>
      </c>
      <c r="D773">
        <v>6.5843999999999596</v>
      </c>
      <c r="E773">
        <v>19.7510399999999</v>
      </c>
      <c r="F773">
        <v>605073</v>
      </c>
      <c r="G773">
        <v>805049</v>
      </c>
      <c r="H773">
        <v>703027</v>
      </c>
      <c r="I773">
        <v>507107</v>
      </c>
    </row>
    <row r="774" spans="1:9">
      <c r="A774" t="s">
        <v>1200</v>
      </c>
      <c r="B774" t="str">
        <f>_xlfn.XLOOKUP(A774,Routing_instructions!$A$2:$A$1156,Routing_instructions!$B$2:$B$1156)</f>
        <v>VSS</v>
      </c>
      <c r="D774">
        <v>9.8747999999999596</v>
      </c>
      <c r="E774">
        <v>19.7510399999999</v>
      </c>
    </row>
    <row r="775" spans="1:9">
      <c r="A775" t="s">
        <v>1705</v>
      </c>
      <c r="B775" t="str">
        <f>_xlfn.XLOOKUP(A775,Routing_instructions!$A$2:$A$1156,Routing_instructions!$B$2:$B$1156)</f>
        <v>VCCSDRXANA</v>
      </c>
      <c r="D775">
        <v>13.1543999999999</v>
      </c>
      <c r="E775">
        <v>19.7510399999999</v>
      </c>
      <c r="F775">
        <v>604028</v>
      </c>
      <c r="G775">
        <v>801009</v>
      </c>
      <c r="H775">
        <v>705076</v>
      </c>
      <c r="I775">
        <v>506014</v>
      </c>
    </row>
    <row r="776" spans="1:9">
      <c r="A776" t="s">
        <v>1707</v>
      </c>
      <c r="B776" t="str">
        <f>_xlfn.XLOOKUP(A776,Routing_instructions!$A$2:$A$1156,Routing_instructions!$B$2:$B$1156)</f>
        <v>VCCSDRXANA</v>
      </c>
      <c r="D776">
        <v>16.459199999999999</v>
      </c>
      <c r="E776">
        <v>19.7510399999999</v>
      </c>
    </row>
    <row r="777" spans="1:9">
      <c r="A777" t="s">
        <v>1199</v>
      </c>
      <c r="B777" t="str">
        <f>_xlfn.XLOOKUP(A777,Routing_instructions!$A$2:$A$1156,Routing_instructions!$B$2:$B$1156)</f>
        <v>VSS</v>
      </c>
      <c r="D777">
        <v>19.749599999999901</v>
      </c>
      <c r="E777">
        <v>19.7510399999999</v>
      </c>
    </row>
    <row r="778" spans="1:9">
      <c r="A778" t="s">
        <v>982</v>
      </c>
      <c r="B778" t="str">
        <f>_xlfn.XLOOKUP(A778,Routing_instructions!$A$2:$A$1156,Routing_instructions!$B$2:$B$1156)</f>
        <v>VCCG</v>
      </c>
      <c r="D778">
        <v>23.043599999999898</v>
      </c>
      <c r="E778">
        <v>19.7510399999999</v>
      </c>
      <c r="F778">
        <v>607023</v>
      </c>
      <c r="G778">
        <v>801021</v>
      </c>
      <c r="H778">
        <v>703026</v>
      </c>
      <c r="I778">
        <v>504108</v>
      </c>
    </row>
    <row r="779" spans="1:9">
      <c r="A779" t="s">
        <v>932</v>
      </c>
      <c r="B779" t="str">
        <f>_xlfn.XLOOKUP(A779,Routing_instructions!$A$2:$A$1156,Routing_instructions!$B$2:$B$1156)</f>
        <v>VSS</v>
      </c>
      <c r="D779">
        <v>26.334</v>
      </c>
      <c r="E779">
        <v>19.7510399999999</v>
      </c>
      <c r="F779">
        <v>607025</v>
      </c>
      <c r="G779">
        <v>805047</v>
      </c>
      <c r="H779">
        <v>704122</v>
      </c>
      <c r="I779">
        <v>506023</v>
      </c>
    </row>
    <row r="780" spans="1:9">
      <c r="A780" t="s">
        <v>1730</v>
      </c>
      <c r="B780" t="str">
        <f>_xlfn.XLOOKUP(A780,Routing_instructions!$A$2:$A$1156,Routing_instructions!$B$2:$B$1156)</f>
        <v>XDDR_VIEW[0]</v>
      </c>
      <c r="D780">
        <v>29.624039999999901</v>
      </c>
      <c r="E780">
        <v>19.7510399999999</v>
      </c>
      <c r="F780">
        <v>603114</v>
      </c>
      <c r="G780">
        <v>804017</v>
      </c>
      <c r="H780">
        <v>705074</v>
      </c>
      <c r="I780">
        <v>504107</v>
      </c>
    </row>
    <row r="781" spans="1:9">
      <c r="A781" t="s">
        <v>1052</v>
      </c>
      <c r="B781" t="str">
        <f>_xlfn.XLOOKUP(A781,Routing_instructions!$A$2:$A$1156,Routing_instructions!$B$2:$B$1156)</f>
        <v>XDDR_RESET</v>
      </c>
      <c r="D781">
        <v>32.915880000000001</v>
      </c>
      <c r="E781">
        <v>19.7510399999999</v>
      </c>
    </row>
    <row r="782" spans="1:9">
      <c r="A782" t="s">
        <v>1026</v>
      </c>
      <c r="B782" t="str">
        <f>_xlfn.XLOOKUP(A782,Routing_instructions!$A$2:$A$1156,Routing_instructions!$B$2:$B$1156)</f>
        <v>XDDR_DIGVIEW[3]</v>
      </c>
      <c r="D782">
        <v>36.207719999999597</v>
      </c>
      <c r="E782">
        <v>19.7510399999999</v>
      </c>
      <c r="F782">
        <v>609118</v>
      </c>
      <c r="G782">
        <v>802055</v>
      </c>
      <c r="H782">
        <v>704086</v>
      </c>
      <c r="I782">
        <v>502050</v>
      </c>
    </row>
    <row r="783" spans="1:9">
      <c r="A783" t="s">
        <v>810</v>
      </c>
      <c r="B783" t="str">
        <f>_xlfn.XLOOKUP(A783,Routing_instructions!$A$2:$A$1156,Routing_instructions!$B$2:$B$1156)</f>
        <v>XDATAOUT[18]</v>
      </c>
      <c r="D783">
        <v>39.499559999999597</v>
      </c>
      <c r="E783">
        <v>19.7510399999999</v>
      </c>
      <c r="F783">
        <v>603119</v>
      </c>
      <c r="G783">
        <v>804018</v>
      </c>
      <c r="H783">
        <v>703018</v>
      </c>
      <c r="I783">
        <v>502076</v>
      </c>
    </row>
    <row r="784" spans="1:9">
      <c r="A784" t="s">
        <v>800</v>
      </c>
      <c r="B784" t="str">
        <f>_xlfn.XLOOKUP(A784,Routing_instructions!$A$2:$A$1156,Routing_instructions!$B$2:$B$1156)</f>
        <v>XDATAOUT[0]</v>
      </c>
      <c r="D784">
        <v>42.791399999999598</v>
      </c>
      <c r="E784">
        <v>19.7510399999999</v>
      </c>
      <c r="F784">
        <v>608074</v>
      </c>
      <c r="G784">
        <v>805071</v>
      </c>
      <c r="H784">
        <v>703035</v>
      </c>
      <c r="I784">
        <v>503010</v>
      </c>
    </row>
    <row r="785" spans="1:9">
      <c r="A785" t="s">
        <v>802</v>
      </c>
      <c r="B785" t="str">
        <f>_xlfn.XLOOKUP(A785,Routing_instructions!$A$2:$A$1156,Routing_instructions!$B$2:$B$1156)</f>
        <v>XDATAOUT[10]</v>
      </c>
      <c r="D785">
        <v>46.083239999999599</v>
      </c>
      <c r="E785">
        <v>19.7510399999999</v>
      </c>
      <c r="F785">
        <v>603110</v>
      </c>
      <c r="G785">
        <v>804013</v>
      </c>
      <c r="H785">
        <v>702076</v>
      </c>
      <c r="I785">
        <v>502073</v>
      </c>
    </row>
    <row r="786" spans="1:9">
      <c r="A786" t="s">
        <v>911</v>
      </c>
      <c r="B786" t="str">
        <f>_xlfn.XLOOKUP(A786,Routing_instructions!$A$2:$A$1156,Routing_instructions!$B$2:$B$1156)</f>
        <v>XDDR_2DQ[0]</v>
      </c>
      <c r="D786">
        <v>49.375079999999997</v>
      </c>
      <c r="E786">
        <v>19.7510399999999</v>
      </c>
      <c r="F786">
        <v>608064</v>
      </c>
      <c r="G786">
        <v>807026</v>
      </c>
      <c r="H786">
        <v>701105</v>
      </c>
      <c r="I786">
        <v>501123</v>
      </c>
    </row>
    <row r="787" spans="1:9">
      <c r="A787" t="s">
        <v>1197</v>
      </c>
      <c r="B787" t="str">
        <f>_xlfn.XLOOKUP(A787,Routing_instructions!$A$2:$A$1156,Routing_instructions!$B$2:$B$1156)</f>
        <v>VSS</v>
      </c>
      <c r="D787">
        <v>52.6669199999996</v>
      </c>
      <c r="E787">
        <v>19.7510399999999</v>
      </c>
    </row>
    <row r="788" spans="1:9">
      <c r="A788" t="s">
        <v>1807</v>
      </c>
      <c r="B788" t="str">
        <f>_xlfn.XLOOKUP(A788,Routing_instructions!$A$2:$A$1156,Routing_instructions!$B$2:$B$1156)</f>
        <v>XXADD[9]</v>
      </c>
      <c r="D788">
        <v>55.9587599999996</v>
      </c>
      <c r="E788">
        <v>19.7510399999999</v>
      </c>
      <c r="F788">
        <v>609099</v>
      </c>
      <c r="G788">
        <v>806094</v>
      </c>
      <c r="H788">
        <v>702068</v>
      </c>
      <c r="I788">
        <v>502068</v>
      </c>
    </row>
    <row r="789" spans="1:9">
      <c r="A789" t="s">
        <v>1682</v>
      </c>
      <c r="B789" t="str">
        <f>_xlfn.XLOOKUP(A789,Routing_instructions!$A$2:$A$1156,Routing_instructions!$B$2:$B$1156)</f>
        <v>XXADD[10]</v>
      </c>
      <c r="D789">
        <v>59.250599999999601</v>
      </c>
      <c r="E789">
        <v>19.7510399999999</v>
      </c>
      <c r="F789">
        <v>608061</v>
      </c>
      <c r="G789">
        <v>806108</v>
      </c>
      <c r="H789">
        <v>701122</v>
      </c>
      <c r="I789">
        <v>501128</v>
      </c>
    </row>
    <row r="790" spans="1:9">
      <c r="A790" t="s">
        <v>850</v>
      </c>
      <c r="B790" t="str">
        <f>_xlfn.XLOOKUP(A790,Routing_instructions!$A$2:$A$1156,Routing_instructions!$B$2:$B$1156)</f>
        <v>VSSHI</v>
      </c>
      <c r="D790">
        <v>62.542439999999601</v>
      </c>
      <c r="E790">
        <v>19.7510399999999</v>
      </c>
      <c r="F790">
        <v>604036</v>
      </c>
      <c r="G790">
        <v>806105</v>
      </c>
      <c r="H790">
        <v>703019</v>
      </c>
      <c r="I790">
        <v>502074</v>
      </c>
    </row>
    <row r="791" spans="1:9">
      <c r="A791" t="s">
        <v>1196</v>
      </c>
      <c r="B791" t="str">
        <f>_xlfn.XLOOKUP(A791,Routing_instructions!$A$2:$A$1156,Routing_instructions!$B$2:$B$1156)</f>
        <v>VSS</v>
      </c>
      <c r="D791">
        <v>65.833883999999998</v>
      </c>
      <c r="E791">
        <v>19.7510399999999</v>
      </c>
    </row>
    <row r="792" spans="1:9">
      <c r="A792" t="s">
        <v>898</v>
      </c>
      <c r="B792" t="str">
        <f>_xlfn.XLOOKUP(A792,Routing_instructions!$A$2:$A$1156,Routing_instructions!$B$2:$B$1156)</f>
        <v>VSS</v>
      </c>
      <c r="D792">
        <v>69.125724000000005</v>
      </c>
      <c r="E792">
        <v>19.7510399999999</v>
      </c>
      <c r="F792">
        <v>607018</v>
      </c>
      <c r="G792">
        <v>806122</v>
      </c>
      <c r="H792">
        <v>709009</v>
      </c>
      <c r="I792">
        <v>508076</v>
      </c>
    </row>
    <row r="793" spans="1:9">
      <c r="A793" t="s">
        <v>907</v>
      </c>
      <c r="B793" t="str">
        <f>_xlfn.XLOOKUP(A793,Routing_instructions!$A$2:$A$1156,Routing_instructions!$B$2:$B$1156)</f>
        <v>VSS</v>
      </c>
      <c r="D793">
        <v>72.417563999999601</v>
      </c>
      <c r="E793">
        <v>19.7510399999999</v>
      </c>
      <c r="F793">
        <v>602046</v>
      </c>
      <c r="G793">
        <v>808081</v>
      </c>
      <c r="H793">
        <v>702054</v>
      </c>
      <c r="I793">
        <v>502064</v>
      </c>
    </row>
    <row r="794" spans="1:9">
      <c r="A794" t="s">
        <v>1443</v>
      </c>
      <c r="B794" t="str">
        <f>_xlfn.XLOOKUP(A794,Routing_instructions!$A$2:$A$1156,Routing_instructions!$B$2:$B$1156)</f>
        <v>XSTOKL</v>
      </c>
      <c r="D794">
        <v>75.709403999999594</v>
      </c>
      <c r="E794">
        <v>19.7510399999999</v>
      </c>
      <c r="F794">
        <v>602043</v>
      </c>
      <c r="G794">
        <v>808074</v>
      </c>
      <c r="H794">
        <v>701092</v>
      </c>
      <c r="I794">
        <v>502062</v>
      </c>
    </row>
    <row r="795" spans="1:9">
      <c r="A795" t="s">
        <v>1195</v>
      </c>
      <c r="B795" t="str">
        <f>_xlfn.XLOOKUP(A795,Routing_instructions!$A$2:$A$1156,Routing_instructions!$B$2:$B$1156)</f>
        <v>VSS</v>
      </c>
      <c r="D795">
        <v>79.001243999999602</v>
      </c>
      <c r="E795">
        <v>19.7510399999999</v>
      </c>
    </row>
    <row r="796" spans="1:9">
      <c r="A796" t="s">
        <v>1622</v>
      </c>
      <c r="B796" t="str">
        <f>_xlfn.XLOOKUP(A796,Routing_instructions!$A$2:$A$1156,Routing_instructions!$B$2:$B$1156)</f>
        <v>VCCGIO</v>
      </c>
      <c r="D796">
        <v>82.293083999999595</v>
      </c>
      <c r="E796">
        <v>19.7510399999999</v>
      </c>
    </row>
    <row r="797" spans="1:9">
      <c r="A797" t="s">
        <v>1194</v>
      </c>
      <c r="B797" t="str">
        <f>_xlfn.XLOOKUP(A797,Routing_instructions!$A$2:$A$1156,Routing_instructions!$B$2:$B$1156)</f>
        <v>VSS</v>
      </c>
      <c r="D797">
        <v>85.584924000000001</v>
      </c>
      <c r="E797">
        <v>19.7510399999999</v>
      </c>
    </row>
    <row r="798" spans="1:9">
      <c r="A798" t="s">
        <v>1621</v>
      </c>
      <c r="B798" t="str">
        <f>_xlfn.XLOOKUP(A798,Routing_instructions!$A$2:$A$1156,Routing_instructions!$B$2:$B$1156)</f>
        <v>VCCDDQTX</v>
      </c>
      <c r="D798">
        <v>88.876763999999994</v>
      </c>
      <c r="E798">
        <v>19.7510399999999</v>
      </c>
    </row>
    <row r="799" spans="1:9">
      <c r="A799" t="s">
        <v>1753</v>
      </c>
      <c r="B799" t="str">
        <f>_xlfn.XLOOKUP(A799,Routing_instructions!$A$2:$A$1156,Routing_instructions!$B$2:$B$1156)</f>
        <v>XLYA10_B</v>
      </c>
      <c r="D799">
        <v>92.168604000000002</v>
      </c>
      <c r="E799">
        <v>19.7510399999999</v>
      </c>
      <c r="F799">
        <v>607022</v>
      </c>
      <c r="G799">
        <v>807015</v>
      </c>
      <c r="H799">
        <v>701108</v>
      </c>
      <c r="I799">
        <v>502083</v>
      </c>
    </row>
    <row r="800" spans="1:9">
      <c r="A800" t="s">
        <v>1758</v>
      </c>
      <c r="B800" t="str">
        <f>_xlfn.XLOOKUP(A800,Routing_instructions!$A$2:$A$1156,Routing_instructions!$B$2:$B$1156)</f>
        <v>XLYA13</v>
      </c>
      <c r="D800">
        <v>95.460443999999995</v>
      </c>
      <c r="E800">
        <v>19.7510399999999</v>
      </c>
      <c r="F800">
        <v>608066</v>
      </c>
      <c r="G800">
        <v>807017</v>
      </c>
      <c r="H800">
        <v>705041</v>
      </c>
      <c r="I800">
        <v>504126</v>
      </c>
    </row>
    <row r="801" spans="1:9">
      <c r="A801" t="s">
        <v>1620</v>
      </c>
      <c r="B801" t="str">
        <f>_xlfn.XLOOKUP(A801,Routing_instructions!$A$2:$A$1156,Routing_instructions!$B$2:$B$1156)</f>
        <v>VCCDDQ</v>
      </c>
      <c r="D801">
        <v>98.752284000000003</v>
      </c>
      <c r="E801">
        <v>19.7510399999999</v>
      </c>
    </row>
    <row r="802" spans="1:9">
      <c r="A802" t="s">
        <v>1068</v>
      </c>
      <c r="B802" t="str">
        <f>_xlfn.XLOOKUP(A802,Routing_instructions!$A$2:$A$1156,Routing_instructions!$B$2:$B$1156)</f>
        <v>XLYAGCOLADD[3]</v>
      </c>
      <c r="D802">
        <v>102.043799999999</v>
      </c>
      <c r="E802">
        <v>19.7510399999999</v>
      </c>
      <c r="F802">
        <v>604003</v>
      </c>
      <c r="G802">
        <v>807027</v>
      </c>
      <c r="H802">
        <v>705062</v>
      </c>
      <c r="I802">
        <v>508070</v>
      </c>
    </row>
    <row r="803" spans="1:9">
      <c r="A803" t="s">
        <v>1202</v>
      </c>
      <c r="B803" t="str">
        <f>_xlfn.XLOOKUP(A803,Routing_instructions!$A$2:$A$1156,Routing_instructions!$B$2:$B$1156)</f>
        <v>VSS</v>
      </c>
      <c r="D803">
        <v>105.33564</v>
      </c>
      <c r="E803">
        <v>19.7510399999999</v>
      </c>
    </row>
    <row r="804" spans="1:9">
      <c r="A804" t="s">
        <v>871</v>
      </c>
      <c r="B804" t="str">
        <f>_xlfn.XLOOKUP(A804,Routing_instructions!$A$2:$A$1156,Routing_instructions!$B$2:$B$1156)</f>
        <v>XDDR_1BDQSN</v>
      </c>
      <c r="D804">
        <v>108.62748000000001</v>
      </c>
      <c r="E804">
        <v>19.7510399999999</v>
      </c>
    </row>
    <row r="805" spans="1:9">
      <c r="A805" t="s">
        <v>868</v>
      </c>
      <c r="B805" t="str">
        <f>_xlfn.XLOOKUP(A805,Routing_instructions!$A$2:$A$1156,Routing_instructions!$B$2:$B$1156)</f>
        <v>XDDR_1BDQ[4]</v>
      </c>
      <c r="D805">
        <v>111.919319999999</v>
      </c>
      <c r="E805">
        <v>19.7510399999999</v>
      </c>
    </row>
    <row r="806" spans="1:9">
      <c r="A806" t="s">
        <v>869</v>
      </c>
      <c r="B806" t="str">
        <f>_xlfn.XLOOKUP(A806,Routing_instructions!$A$2:$A$1156,Routing_instructions!$B$2:$B$1156)</f>
        <v>XDDR_1BDQ[5]</v>
      </c>
      <c r="D806">
        <v>115.211159999999</v>
      </c>
      <c r="E806">
        <v>19.7510399999999</v>
      </c>
    </row>
    <row r="807" spans="1:9">
      <c r="A807" t="s">
        <v>880</v>
      </c>
      <c r="B807" t="str">
        <f>_xlfn.XLOOKUP(A807,Routing_instructions!$A$2:$A$1156,Routing_instructions!$B$2:$B$1156)</f>
        <v>VSS</v>
      </c>
      <c r="D807">
        <v>118.503</v>
      </c>
      <c r="E807">
        <v>19.7510399999999</v>
      </c>
      <c r="F807">
        <v>604010</v>
      </c>
      <c r="G807">
        <v>807001</v>
      </c>
      <c r="H807">
        <v>704112</v>
      </c>
      <c r="I807">
        <v>507118</v>
      </c>
    </row>
    <row r="808" spans="1:9">
      <c r="A808" t="s">
        <v>881</v>
      </c>
      <c r="B808" t="str">
        <f>_xlfn.XLOOKUP(A808,Routing_instructions!$A$2:$A$1156,Routing_instructions!$B$2:$B$1156)</f>
        <v>XDDR_2ADQ[3]</v>
      </c>
      <c r="D808">
        <v>121.79483999999999</v>
      </c>
      <c r="E808">
        <v>19.7510399999999</v>
      </c>
      <c r="F808">
        <v>608067</v>
      </c>
      <c r="G808">
        <v>807004</v>
      </c>
      <c r="H808">
        <v>706034</v>
      </c>
      <c r="I808">
        <v>508058</v>
      </c>
    </row>
    <row r="809" spans="1:9">
      <c r="A809" t="s">
        <v>883</v>
      </c>
      <c r="B809" t="str">
        <f>_xlfn.XLOOKUP(A809,Routing_instructions!$A$2:$A$1156,Routing_instructions!$B$2:$B$1156)</f>
        <v>XDDR_2ADQ[5]</v>
      </c>
      <c r="D809">
        <v>125.08668</v>
      </c>
      <c r="E809">
        <v>19.7510399999999</v>
      </c>
      <c r="F809">
        <v>608045</v>
      </c>
      <c r="G809">
        <v>803113</v>
      </c>
      <c r="H809">
        <v>706023</v>
      </c>
      <c r="I809">
        <v>508064</v>
      </c>
    </row>
    <row r="810" spans="1:9">
      <c r="A810" t="s">
        <v>882</v>
      </c>
      <c r="B810" t="str">
        <f>_xlfn.XLOOKUP(A810,Routing_instructions!$A$2:$A$1156,Routing_instructions!$B$2:$B$1156)</f>
        <v>XDDR_2ADQ[4]</v>
      </c>
      <c r="D810">
        <v>128.37852000000001</v>
      </c>
      <c r="E810">
        <v>19.7510399999999</v>
      </c>
      <c r="F810">
        <v>608073</v>
      </c>
      <c r="G810">
        <v>807003</v>
      </c>
      <c r="H810">
        <v>706024</v>
      </c>
      <c r="I810">
        <v>508056</v>
      </c>
    </row>
    <row r="811" spans="1:9">
      <c r="A811" t="s">
        <v>964</v>
      </c>
      <c r="B811" t="str">
        <f>_xlfn.XLOOKUP(A811,Routing_instructions!$A$2:$A$1156,Routing_instructions!$B$2:$B$1156)</f>
        <v>VSS</v>
      </c>
      <c r="D811">
        <v>0</v>
      </c>
      <c r="E811">
        <v>23.042879999999901</v>
      </c>
      <c r="F811">
        <v>604013</v>
      </c>
      <c r="G811">
        <v>805043</v>
      </c>
      <c r="H811">
        <v>703031</v>
      </c>
      <c r="I811">
        <v>507111</v>
      </c>
    </row>
    <row r="812" spans="1:9">
      <c r="A812" t="s">
        <v>965</v>
      </c>
      <c r="B812" t="str">
        <f>_xlfn.XLOOKUP(A812,Routing_instructions!$A$2:$A$1156,Routing_instructions!$B$2:$B$1156)</f>
        <v>VSS</v>
      </c>
      <c r="D812">
        <v>3.29039999999998</v>
      </c>
      <c r="E812">
        <v>23.042879999999901</v>
      </c>
      <c r="F812">
        <v>602057</v>
      </c>
      <c r="G812">
        <v>803104</v>
      </c>
      <c r="H812">
        <v>704108</v>
      </c>
      <c r="I812">
        <v>503024</v>
      </c>
    </row>
    <row r="813" spans="1:9">
      <c r="A813" t="s">
        <v>1942</v>
      </c>
      <c r="B813" t="str">
        <f>_xlfn.XLOOKUP(A813,Routing_instructions!$A$2:$A$1156,Routing_instructions!$B$2:$B$1156)</f>
        <v>XTBTPLL_DIGDEBUG[5]</v>
      </c>
      <c r="D813">
        <v>6.5843999999999596</v>
      </c>
      <c r="E813">
        <v>23.042879999999901</v>
      </c>
    </row>
    <row r="814" spans="1:9">
      <c r="A814" t="s">
        <v>1203</v>
      </c>
      <c r="B814" t="str">
        <f>_xlfn.XLOOKUP(A814,Routing_instructions!$A$2:$A$1156,Routing_instructions!$B$2:$B$1156)</f>
        <v>XPCISCANTDO</v>
      </c>
      <c r="D814">
        <v>9.8747999999999596</v>
      </c>
      <c r="E814">
        <v>23.042879999999901</v>
      </c>
    </row>
    <row r="815" spans="1:9">
      <c r="A815" t="s">
        <v>1706</v>
      </c>
      <c r="B815" t="str">
        <f>_xlfn.XLOOKUP(A815,Routing_instructions!$A$2:$A$1156,Routing_instructions!$B$2:$B$1156)</f>
        <v>VCCSDRXANA</v>
      </c>
      <c r="D815">
        <v>13.165199999999899</v>
      </c>
      <c r="E815">
        <v>23.042879999999901</v>
      </c>
    </row>
    <row r="816" spans="1:9">
      <c r="A816" t="s">
        <v>1473</v>
      </c>
      <c r="B816" t="str">
        <f>_xlfn.XLOOKUP(A816,Routing_instructions!$A$2:$A$1156,Routing_instructions!$B$2:$B$1156)</f>
        <v>VSS</v>
      </c>
      <c r="D816">
        <v>16.459199999999999</v>
      </c>
      <c r="E816">
        <v>23.042879999999901</v>
      </c>
    </row>
    <row r="817" spans="1:9">
      <c r="A817" t="s">
        <v>1711</v>
      </c>
      <c r="B817" t="str">
        <f>_xlfn.XLOOKUP(A817,Routing_instructions!$A$2:$A$1156,Routing_instructions!$B$2:$B$1156)</f>
        <v>VCCSDTXANA</v>
      </c>
      <c r="D817">
        <v>19.749599999999901</v>
      </c>
      <c r="E817">
        <v>23.042879999999901</v>
      </c>
    </row>
    <row r="818" spans="1:9">
      <c r="A818" t="s">
        <v>981</v>
      </c>
      <c r="B818" t="str">
        <f>_xlfn.XLOOKUP(A818,Routing_instructions!$A$2:$A$1156,Routing_instructions!$B$2:$B$1156)</f>
        <v>VCCGSIO</v>
      </c>
      <c r="D818">
        <v>23.043599999999898</v>
      </c>
      <c r="E818">
        <v>23.042879999999901</v>
      </c>
      <c r="F818">
        <v>605071</v>
      </c>
      <c r="G818">
        <v>801013</v>
      </c>
      <c r="H818">
        <v>703030</v>
      </c>
      <c r="I818">
        <v>504106</v>
      </c>
    </row>
    <row r="819" spans="1:9">
      <c r="A819" t="s">
        <v>980</v>
      </c>
      <c r="B819" t="str">
        <f>_xlfn.XLOOKUP(A819,Routing_instructions!$A$2:$A$1156,Routing_instructions!$B$2:$B$1156)</f>
        <v>VCCGSIO</v>
      </c>
      <c r="D819">
        <v>26.334</v>
      </c>
      <c r="E819">
        <v>23.042879999999901</v>
      </c>
      <c r="F819">
        <v>608060</v>
      </c>
      <c r="G819">
        <v>806119</v>
      </c>
      <c r="H819">
        <v>703016</v>
      </c>
      <c r="I819">
        <v>501111</v>
      </c>
    </row>
    <row r="820" spans="1:9">
      <c r="A820" t="s">
        <v>1011</v>
      </c>
      <c r="B820" t="str">
        <f>_xlfn.XLOOKUP(A820,Routing_instructions!$A$2:$A$1156,Routing_instructions!$B$2:$B$1156)</f>
        <v>XDDR_CAPTURE</v>
      </c>
      <c r="D820">
        <v>29.624039999999901</v>
      </c>
      <c r="E820">
        <v>23.042879999999901</v>
      </c>
      <c r="F820">
        <v>609112</v>
      </c>
      <c r="G820">
        <v>806104</v>
      </c>
      <c r="H820">
        <v>703004</v>
      </c>
      <c r="I820">
        <v>501109</v>
      </c>
    </row>
    <row r="821" spans="1:9">
      <c r="A821" t="s">
        <v>1056</v>
      </c>
      <c r="B821" t="str">
        <f>_xlfn.XLOOKUP(A821,Routing_instructions!$A$2:$A$1156,Routing_instructions!$B$2:$B$1156)</f>
        <v>XDDR_SCMODE[1]</v>
      </c>
      <c r="D821">
        <v>32.915880000000001</v>
      </c>
      <c r="E821">
        <v>23.042879999999901</v>
      </c>
      <c r="F821">
        <v>609113</v>
      </c>
      <c r="G821">
        <v>802074</v>
      </c>
      <c r="H821">
        <v>704090</v>
      </c>
      <c r="I821">
        <v>502043</v>
      </c>
    </row>
    <row r="822" spans="1:9">
      <c r="A822" t="s">
        <v>828</v>
      </c>
      <c r="B822" t="str">
        <f>_xlfn.XLOOKUP(A822,Routing_instructions!$A$2:$A$1156,Routing_instructions!$B$2:$B$1156)</f>
        <v>VSS</v>
      </c>
      <c r="D822">
        <v>36.207719999999597</v>
      </c>
      <c r="E822">
        <v>23.042879999999901</v>
      </c>
      <c r="F822">
        <v>607005</v>
      </c>
      <c r="G822">
        <v>805068</v>
      </c>
      <c r="H822">
        <v>704094</v>
      </c>
      <c r="I822">
        <v>503025</v>
      </c>
    </row>
    <row r="823" spans="1:9">
      <c r="A823" t="s">
        <v>1024</v>
      </c>
      <c r="B823" t="str">
        <f>_xlfn.XLOOKUP(A823,Routing_instructions!$A$2:$A$1156,Routing_instructions!$B$2:$B$1156)</f>
        <v>XDDR_DIGVIEW[1]</v>
      </c>
      <c r="D823">
        <v>39.499559999999597</v>
      </c>
      <c r="E823">
        <v>23.042879999999901</v>
      </c>
      <c r="F823">
        <v>603109</v>
      </c>
      <c r="G823">
        <v>804014</v>
      </c>
      <c r="H823">
        <v>705065</v>
      </c>
      <c r="I823">
        <v>504118</v>
      </c>
    </row>
    <row r="824" spans="1:9">
      <c r="A824" t="s">
        <v>815</v>
      </c>
      <c r="B824" t="str">
        <f>_xlfn.XLOOKUP(A824,Routing_instructions!$A$2:$A$1156,Routing_instructions!$B$2:$B$1156)</f>
        <v>XDATAOUT[22]</v>
      </c>
      <c r="D824">
        <v>42.791399999999598</v>
      </c>
      <c r="E824">
        <v>23.042879999999901</v>
      </c>
      <c r="F824">
        <v>603121</v>
      </c>
      <c r="G824">
        <v>804022</v>
      </c>
      <c r="H824">
        <v>703010</v>
      </c>
      <c r="I824">
        <v>502071</v>
      </c>
    </row>
    <row r="825" spans="1:9">
      <c r="A825" t="s">
        <v>1186</v>
      </c>
      <c r="B825" t="str">
        <f>_xlfn.XLOOKUP(A825,Routing_instructions!$A$2:$A$1156,Routing_instructions!$B$2:$B$1156)</f>
        <v>VSS</v>
      </c>
      <c r="D825">
        <v>46.083239999999599</v>
      </c>
      <c r="E825">
        <v>23.042879999999901</v>
      </c>
    </row>
    <row r="826" spans="1:9">
      <c r="A826" t="s">
        <v>801</v>
      </c>
      <c r="B826" t="str">
        <f>_xlfn.XLOOKUP(A826,Routing_instructions!$A$2:$A$1156,Routing_instructions!$B$2:$B$1156)</f>
        <v>XDATAOUT[1]</v>
      </c>
      <c r="D826">
        <v>49.375079999999997</v>
      </c>
      <c r="E826">
        <v>23.042879999999901</v>
      </c>
      <c r="F826">
        <v>603097</v>
      </c>
      <c r="G826">
        <v>804010</v>
      </c>
      <c r="H826">
        <v>702075</v>
      </c>
      <c r="I826">
        <v>502057</v>
      </c>
    </row>
    <row r="827" spans="1:9">
      <c r="A827" t="s">
        <v>912</v>
      </c>
      <c r="B827" t="str">
        <f>_xlfn.XLOOKUP(A827,Routing_instructions!$A$2:$A$1156,Routing_instructions!$B$2:$B$1156)</f>
        <v>XDDR_2DQ[1]</v>
      </c>
      <c r="D827">
        <v>52.6669199999996</v>
      </c>
      <c r="E827">
        <v>23.042879999999901</v>
      </c>
      <c r="F827">
        <v>603122</v>
      </c>
      <c r="G827">
        <v>805058</v>
      </c>
      <c r="H827">
        <v>704106</v>
      </c>
      <c r="I827">
        <v>502081</v>
      </c>
    </row>
    <row r="828" spans="1:9">
      <c r="A828" t="s">
        <v>1185</v>
      </c>
      <c r="B828" t="str">
        <f>_xlfn.XLOOKUP(A828,Routing_instructions!$A$2:$A$1156,Routing_instructions!$B$2:$B$1156)</f>
        <v>VSS</v>
      </c>
      <c r="D828">
        <v>55.9587599999996</v>
      </c>
      <c r="E828">
        <v>23.042879999999901</v>
      </c>
    </row>
    <row r="829" spans="1:9">
      <c r="A829" t="s">
        <v>1697</v>
      </c>
      <c r="B829" t="str">
        <f>_xlfn.XLOOKUP(A829,Routing_instructions!$A$2:$A$1156,Routing_instructions!$B$2:$B$1156)</f>
        <v>XXADD[13]</v>
      </c>
      <c r="D829">
        <v>59.250599999999601</v>
      </c>
      <c r="E829">
        <v>23.042879999999901</v>
      </c>
      <c r="F829">
        <v>604004</v>
      </c>
      <c r="G829">
        <v>805060</v>
      </c>
      <c r="H829">
        <v>701085</v>
      </c>
      <c r="I829">
        <v>501092</v>
      </c>
    </row>
    <row r="830" spans="1:9">
      <c r="A830" t="s">
        <v>821</v>
      </c>
      <c r="B830" t="str">
        <f>_xlfn.XLOOKUP(A830,Routing_instructions!$A$2:$A$1156,Routing_instructions!$B$2:$B$1156)</f>
        <v>VSS</v>
      </c>
      <c r="D830">
        <v>62.542439999999601</v>
      </c>
      <c r="E830">
        <v>23.042879999999901</v>
      </c>
      <c r="F830">
        <v>605065</v>
      </c>
      <c r="G830">
        <v>805059</v>
      </c>
      <c r="H830">
        <v>703014</v>
      </c>
      <c r="I830">
        <v>504088</v>
      </c>
    </row>
    <row r="831" spans="1:9">
      <c r="A831" t="s">
        <v>940</v>
      </c>
      <c r="B831" t="str">
        <f>_xlfn.XLOOKUP(A831,Routing_instructions!$A$2:$A$1156,Routing_instructions!$B$2:$B$1156)</f>
        <v>VSS</v>
      </c>
      <c r="D831">
        <v>65.833883999999998</v>
      </c>
      <c r="E831">
        <v>23.042879999999901</v>
      </c>
      <c r="F831">
        <v>605081</v>
      </c>
      <c r="G831">
        <v>807013</v>
      </c>
      <c r="H831">
        <v>702077</v>
      </c>
      <c r="I831">
        <v>502075</v>
      </c>
    </row>
    <row r="832" spans="1:9">
      <c r="A832" t="s">
        <v>1884</v>
      </c>
      <c r="B832" t="str">
        <f>_xlfn.XLOOKUP(A832,Routing_instructions!$A$2:$A$1156,Routing_instructions!$B$2:$B$1156)</f>
        <v>XZADD[2]</v>
      </c>
      <c r="D832">
        <v>69.125724000000005</v>
      </c>
      <c r="E832">
        <v>23.042879999999901</v>
      </c>
      <c r="F832">
        <v>605080</v>
      </c>
      <c r="G832">
        <v>807006</v>
      </c>
      <c r="H832">
        <v>702053</v>
      </c>
      <c r="I832">
        <v>502063</v>
      </c>
    </row>
    <row r="833" spans="1:9">
      <c r="A833" t="s">
        <v>1183</v>
      </c>
      <c r="B833" t="str">
        <f>_xlfn.XLOOKUP(A833,Routing_instructions!$A$2:$A$1156,Routing_instructions!$B$2:$B$1156)</f>
        <v>VSS</v>
      </c>
      <c r="D833">
        <v>72.417563999999601</v>
      </c>
      <c r="E833">
        <v>23.042879999999901</v>
      </c>
    </row>
    <row r="834" spans="1:9">
      <c r="A834" t="s">
        <v>1182</v>
      </c>
      <c r="B834" t="str">
        <f>_xlfn.XLOOKUP(A834,Routing_instructions!$A$2:$A$1156,Routing_instructions!$B$2:$B$1156)</f>
        <v>VSS</v>
      </c>
      <c r="D834">
        <v>75.709403999999594</v>
      </c>
      <c r="E834">
        <v>23.042879999999901</v>
      </c>
    </row>
    <row r="835" spans="1:9">
      <c r="A835" t="s">
        <v>1446</v>
      </c>
      <c r="B835" t="str">
        <f>_xlfn.XLOOKUP(A835,Routing_instructions!$A$2:$A$1156,Routing_instructions!$B$2:$B$1156)</f>
        <v>XSTREQ</v>
      </c>
      <c r="D835">
        <v>79.001243999999602</v>
      </c>
      <c r="E835">
        <v>23.042879999999901</v>
      </c>
      <c r="F835">
        <v>607030</v>
      </c>
      <c r="G835">
        <v>804004</v>
      </c>
      <c r="H835">
        <v>708059</v>
      </c>
      <c r="I835">
        <v>507119</v>
      </c>
    </row>
    <row r="836" spans="1:9">
      <c r="A836" t="s">
        <v>790</v>
      </c>
      <c r="B836" t="str">
        <f>_xlfn.XLOOKUP(A836,Routing_instructions!$A$2:$A$1156,Routing_instructions!$B$2:$B$1156)</f>
        <v>XBI</v>
      </c>
      <c r="D836">
        <v>82.293083999999595</v>
      </c>
      <c r="E836">
        <v>23.042879999999901</v>
      </c>
      <c r="F836">
        <v>602044</v>
      </c>
      <c r="G836">
        <v>808063</v>
      </c>
      <c r="H836">
        <v>701119</v>
      </c>
      <c r="I836">
        <v>501112</v>
      </c>
    </row>
    <row r="837" spans="1:9">
      <c r="A837" t="s">
        <v>1452</v>
      </c>
      <c r="B837" t="str">
        <f>_xlfn.XLOOKUP(A837,Routing_instructions!$A$2:$A$1156,Routing_instructions!$B$2:$B$1156)</f>
        <v>XTCK</v>
      </c>
      <c r="D837">
        <v>85.584924000000001</v>
      </c>
      <c r="E837">
        <v>23.042879999999901</v>
      </c>
      <c r="F837">
        <v>602041</v>
      </c>
      <c r="G837">
        <v>809102</v>
      </c>
      <c r="H837">
        <v>701103</v>
      </c>
      <c r="I837">
        <v>501114</v>
      </c>
    </row>
    <row r="838" spans="1:9">
      <c r="A838" t="s">
        <v>1029</v>
      </c>
      <c r="B838" t="str">
        <f>_xlfn.XLOOKUP(A838,Routing_instructions!$A$2:$A$1156,Routing_instructions!$B$2:$B$1156)</f>
        <v>VSS</v>
      </c>
      <c r="D838">
        <v>88.876763999999994</v>
      </c>
      <c r="E838">
        <v>23.042879999999901</v>
      </c>
      <c r="F838">
        <v>606102</v>
      </c>
      <c r="G838">
        <v>806117</v>
      </c>
      <c r="H838">
        <v>702062</v>
      </c>
      <c r="I838">
        <v>502052</v>
      </c>
    </row>
    <row r="839" spans="1:9">
      <c r="A839" t="s">
        <v>1754</v>
      </c>
      <c r="B839" t="str">
        <f>_xlfn.XLOOKUP(A839,Routing_instructions!$A$2:$A$1156,Routing_instructions!$B$2:$B$1156)</f>
        <v>XLYA11</v>
      </c>
      <c r="D839">
        <v>92.168604000000002</v>
      </c>
      <c r="E839">
        <v>23.042879999999901</v>
      </c>
      <c r="F839">
        <v>604026</v>
      </c>
      <c r="G839">
        <v>804019</v>
      </c>
      <c r="H839">
        <v>701088</v>
      </c>
      <c r="I839">
        <v>501088</v>
      </c>
    </row>
    <row r="840" spans="1:9">
      <c r="A840" t="s">
        <v>1759</v>
      </c>
      <c r="B840" t="str">
        <f>_xlfn.XLOOKUP(A840,Routing_instructions!$A$2:$A$1156,Routing_instructions!$B$2:$B$1156)</f>
        <v>XLYA13_B</v>
      </c>
      <c r="D840">
        <v>95.460443999999995</v>
      </c>
      <c r="E840">
        <v>23.042879999999901</v>
      </c>
      <c r="F840">
        <v>606110</v>
      </c>
      <c r="G840">
        <v>807008</v>
      </c>
      <c r="H840">
        <v>701118</v>
      </c>
      <c r="I840">
        <v>501106</v>
      </c>
    </row>
    <row r="841" spans="1:9">
      <c r="A841" t="s">
        <v>1181</v>
      </c>
      <c r="B841" t="str">
        <f>_xlfn.XLOOKUP(A841,Routing_instructions!$A$2:$A$1156,Routing_instructions!$B$2:$B$1156)</f>
        <v>VSS</v>
      </c>
      <c r="D841">
        <v>98.752284000000003</v>
      </c>
      <c r="E841">
        <v>23.042879999999901</v>
      </c>
    </row>
    <row r="842" spans="1:9">
      <c r="A842" t="s">
        <v>1071</v>
      </c>
      <c r="B842" t="str">
        <f>_xlfn.XLOOKUP(A842,Routing_instructions!$A$2:$A$1156,Routing_instructions!$B$2:$B$1156)</f>
        <v>XLYAMODE[1]</v>
      </c>
      <c r="D842">
        <v>102.043799999999</v>
      </c>
      <c r="E842">
        <v>23.042879999999901</v>
      </c>
      <c r="F842">
        <v>605075</v>
      </c>
      <c r="G842">
        <v>807025</v>
      </c>
      <c r="H842">
        <v>707106</v>
      </c>
      <c r="I842">
        <v>507115</v>
      </c>
    </row>
    <row r="843" spans="1:9">
      <c r="A843" t="s">
        <v>1193</v>
      </c>
      <c r="B843" t="str">
        <f>_xlfn.XLOOKUP(A843,Routing_instructions!$A$2:$A$1156,Routing_instructions!$B$2:$B$1156)</f>
        <v>VSS</v>
      </c>
      <c r="D843">
        <v>105.33564</v>
      </c>
      <c r="E843">
        <v>23.042879999999901</v>
      </c>
    </row>
    <row r="844" spans="1:9">
      <c r="A844" t="s">
        <v>1192</v>
      </c>
      <c r="B844" t="str">
        <f>_xlfn.XLOOKUP(A844,Routing_instructions!$A$2:$A$1156,Routing_instructions!$B$2:$B$1156)</f>
        <v>VSS</v>
      </c>
      <c r="D844">
        <v>108.62748000000001</v>
      </c>
      <c r="E844">
        <v>23.042879999999901</v>
      </c>
    </row>
    <row r="845" spans="1:9">
      <c r="A845" t="s">
        <v>1191</v>
      </c>
      <c r="B845" t="str">
        <f>_xlfn.XLOOKUP(A845,Routing_instructions!$A$2:$A$1156,Routing_instructions!$B$2:$B$1156)</f>
        <v>VSS</v>
      </c>
      <c r="D845">
        <v>111.919319999999</v>
      </c>
      <c r="E845">
        <v>23.042879999999901</v>
      </c>
    </row>
    <row r="846" spans="1:9">
      <c r="A846" t="s">
        <v>1190</v>
      </c>
      <c r="B846" t="str">
        <f>_xlfn.XLOOKUP(A846,Routing_instructions!$A$2:$A$1156,Routing_instructions!$B$2:$B$1156)</f>
        <v>VSS</v>
      </c>
      <c r="D846">
        <v>115.211159999999</v>
      </c>
      <c r="E846">
        <v>23.042879999999901</v>
      </c>
    </row>
    <row r="847" spans="1:9">
      <c r="A847" t="s">
        <v>1189</v>
      </c>
      <c r="B847" t="str">
        <f>_xlfn.XLOOKUP(A847,Routing_instructions!$A$2:$A$1156,Routing_instructions!$B$2:$B$1156)</f>
        <v>VSS</v>
      </c>
      <c r="D847">
        <v>118.503</v>
      </c>
      <c r="E847">
        <v>23.042879999999901</v>
      </c>
    </row>
    <row r="848" spans="1:9">
      <c r="A848" t="s">
        <v>1187</v>
      </c>
      <c r="B848" t="str">
        <f>_xlfn.XLOOKUP(A848,Routing_instructions!$A$2:$A$1156,Routing_instructions!$B$2:$B$1156)</f>
        <v>VSS</v>
      </c>
      <c r="D848">
        <v>121.79483999999999</v>
      </c>
      <c r="E848">
        <v>23.042879999999901</v>
      </c>
    </row>
    <row r="849" spans="1:9">
      <c r="A849" t="s">
        <v>1184</v>
      </c>
      <c r="B849" t="str">
        <f>_xlfn.XLOOKUP(A849,Routing_instructions!$A$2:$A$1156,Routing_instructions!$B$2:$B$1156)</f>
        <v>VSS</v>
      </c>
      <c r="D849">
        <v>125.08668</v>
      </c>
      <c r="E849">
        <v>23.042879999999901</v>
      </c>
    </row>
    <row r="850" spans="1:9">
      <c r="A850" t="s">
        <v>1180</v>
      </c>
      <c r="B850" t="str">
        <f>_xlfn.XLOOKUP(A850,Routing_instructions!$A$2:$A$1156,Routing_instructions!$B$2:$B$1156)</f>
        <v>VSS</v>
      </c>
      <c r="D850">
        <v>128.37852000000001</v>
      </c>
      <c r="E850">
        <v>23.042879999999901</v>
      </c>
    </row>
    <row r="851" spans="1:9">
      <c r="A851" t="s">
        <v>1911</v>
      </c>
      <c r="B851" t="str">
        <f>_xlfn.XLOOKUP(A851,Routing_instructions!$A$2:$A$1156,Routing_instructions!$B$2:$B$1156)</f>
        <v>XSDRXP[0]</v>
      </c>
      <c r="C851" t="s">
        <v>2164</v>
      </c>
      <c r="D851">
        <v>0</v>
      </c>
      <c r="E851">
        <v>26.334720000000299</v>
      </c>
      <c r="F851">
        <v>609090</v>
      </c>
      <c r="G851">
        <v>809092</v>
      </c>
      <c r="H851">
        <v>704099</v>
      </c>
      <c r="I851">
        <v>507092</v>
      </c>
    </row>
    <row r="852" spans="1:9">
      <c r="A852" t="s">
        <v>1873</v>
      </c>
      <c r="B852" t="str">
        <f>_xlfn.XLOOKUP(A852,Routing_instructions!$A$2:$A$1156,Routing_instructions!$B$2:$B$1156)</f>
        <v>XSDRXN[0]</v>
      </c>
      <c r="C852" t="s">
        <v>2165</v>
      </c>
      <c r="D852">
        <v>3.29039999999998</v>
      </c>
      <c r="E852">
        <v>26.334720000000299</v>
      </c>
      <c r="F852">
        <v>609089</v>
      </c>
      <c r="G852">
        <v>809090</v>
      </c>
      <c r="H852">
        <v>706001</v>
      </c>
      <c r="I852">
        <v>504087</v>
      </c>
    </row>
    <row r="853" spans="1:9">
      <c r="A853" t="s">
        <v>1939</v>
      </c>
      <c r="B853" t="str">
        <f>_xlfn.XLOOKUP(A853,Routing_instructions!$A$2:$A$1156,Routing_instructions!$B$2:$B$1156)</f>
        <v>XTBTPLL_DIGDEBUG[2]</v>
      </c>
      <c r="C853" t="s">
        <v>2166</v>
      </c>
      <c r="D853">
        <v>6.5843999999999596</v>
      </c>
      <c r="E853">
        <v>26.334720000000299</v>
      </c>
      <c r="F853">
        <v>609092</v>
      </c>
      <c r="G853">
        <v>809088</v>
      </c>
      <c r="H853">
        <v>706002</v>
      </c>
      <c r="I853">
        <v>504085</v>
      </c>
    </row>
    <row r="854" spans="1:9">
      <c r="A854" t="s">
        <v>1940</v>
      </c>
      <c r="B854" t="str">
        <f>_xlfn.XLOOKUP(A854,Routing_instructions!$A$2:$A$1156,Routing_instructions!$B$2:$B$1156)</f>
        <v>XTBTPLL_DIGDEBUG[3]</v>
      </c>
      <c r="D854">
        <v>9.8747999999999596</v>
      </c>
      <c r="E854">
        <v>26.334720000000299</v>
      </c>
      <c r="F854">
        <v>604027</v>
      </c>
      <c r="G854">
        <v>801026</v>
      </c>
      <c r="H854">
        <v>706014</v>
      </c>
      <c r="I854">
        <v>506018</v>
      </c>
    </row>
    <row r="855" spans="1:9">
      <c r="A855" t="s">
        <v>967</v>
      </c>
      <c r="B855" t="str">
        <f>_xlfn.XLOOKUP(A855,Routing_instructions!$A$2:$A$1156,Routing_instructions!$B$2:$B$1156)</f>
        <v>VSS</v>
      </c>
      <c r="C855" t="s">
        <v>2167</v>
      </c>
      <c r="D855">
        <v>13.165199999999899</v>
      </c>
      <c r="E855">
        <v>26.334720000000299</v>
      </c>
      <c r="F855">
        <v>606094</v>
      </c>
      <c r="G855">
        <v>807034</v>
      </c>
      <c r="H855">
        <v>702050</v>
      </c>
      <c r="I855">
        <v>503021</v>
      </c>
    </row>
    <row r="856" spans="1:9">
      <c r="A856" t="s">
        <v>1708</v>
      </c>
      <c r="B856" t="str">
        <f>_xlfn.XLOOKUP(A856,Routing_instructions!$A$2:$A$1156,Routing_instructions!$B$2:$B$1156)</f>
        <v>VCCSDTXANA</v>
      </c>
      <c r="D856">
        <v>16.459199999999999</v>
      </c>
      <c r="E856">
        <v>26.334720000000299</v>
      </c>
      <c r="F856">
        <v>604023</v>
      </c>
      <c r="G856">
        <v>801016</v>
      </c>
      <c r="H856">
        <v>705075</v>
      </c>
      <c r="I856">
        <v>505051</v>
      </c>
    </row>
    <row r="857" spans="1:9">
      <c r="A857" t="s">
        <v>1709</v>
      </c>
      <c r="B857" t="str">
        <f>_xlfn.XLOOKUP(A857,Routing_instructions!$A$2:$A$1156,Routing_instructions!$B$2:$B$1156)</f>
        <v>VCCSDTXANA</v>
      </c>
      <c r="D857">
        <v>19.749599999999901</v>
      </c>
      <c r="E857">
        <v>26.334720000000299</v>
      </c>
    </row>
    <row r="858" spans="1:9">
      <c r="A858" t="s">
        <v>1773</v>
      </c>
      <c r="B858" t="str">
        <f>_xlfn.XLOOKUP(A858,Routing_instructions!$A$2:$A$1156,Routing_instructions!$B$2:$B$1156)</f>
        <v>XLYA8_B</v>
      </c>
      <c r="D858">
        <v>23.043599999999898</v>
      </c>
      <c r="E858">
        <v>26.334720000000299</v>
      </c>
      <c r="F858">
        <v>605042</v>
      </c>
      <c r="G858">
        <v>803089</v>
      </c>
      <c r="H858">
        <v>705063</v>
      </c>
      <c r="I858">
        <v>503030</v>
      </c>
    </row>
    <row r="859" spans="1:9">
      <c r="A859" t="s">
        <v>1772</v>
      </c>
      <c r="B859" t="str">
        <f>_xlfn.XLOOKUP(A859,Routing_instructions!$A$2:$A$1156,Routing_instructions!$B$2:$B$1156)</f>
        <v>XLYA8</v>
      </c>
      <c r="D859">
        <v>26.334</v>
      </c>
      <c r="E859">
        <v>26.334720000000299</v>
      </c>
      <c r="F859">
        <v>603126</v>
      </c>
      <c r="G859">
        <v>804009</v>
      </c>
      <c r="H859">
        <v>704104</v>
      </c>
      <c r="I859">
        <v>503013</v>
      </c>
    </row>
    <row r="860" spans="1:9">
      <c r="A860" t="s">
        <v>977</v>
      </c>
      <c r="B860" t="str">
        <f>_xlfn.XLOOKUP(A860,Routing_instructions!$A$2:$A$1156,Routing_instructions!$B$2:$B$1156)</f>
        <v>VCCGSIO</v>
      </c>
      <c r="D860">
        <v>29.624039999999901</v>
      </c>
      <c r="E860">
        <v>26.334720000000299</v>
      </c>
      <c r="F860">
        <v>605051</v>
      </c>
      <c r="G860">
        <v>804021</v>
      </c>
      <c r="H860">
        <v>704085</v>
      </c>
      <c r="I860">
        <v>503028</v>
      </c>
    </row>
    <row r="861" spans="1:9">
      <c r="A861" t="s">
        <v>933</v>
      </c>
      <c r="B861" t="str">
        <f>_xlfn.XLOOKUP(A861,Routing_instructions!$A$2:$A$1156,Routing_instructions!$B$2:$B$1156)</f>
        <v>VSS</v>
      </c>
      <c r="D861">
        <v>32.915880000000001</v>
      </c>
      <c r="E861">
        <v>26.334720000000299</v>
      </c>
      <c r="F861">
        <v>606104</v>
      </c>
      <c r="G861">
        <v>802070</v>
      </c>
      <c r="H861">
        <v>704120</v>
      </c>
      <c r="I861">
        <v>505058</v>
      </c>
    </row>
    <row r="862" spans="1:9">
      <c r="A862" t="s">
        <v>1054</v>
      </c>
      <c r="B862" t="str">
        <f>_xlfn.XLOOKUP(A862,Routing_instructions!$A$2:$A$1156,Routing_instructions!$B$2:$B$1156)</f>
        <v>XDDR_SCB</v>
      </c>
      <c r="D862">
        <v>36.207719999999597</v>
      </c>
      <c r="E862">
        <v>26.334720000000299</v>
      </c>
      <c r="F862">
        <v>603100</v>
      </c>
      <c r="G862">
        <v>804039</v>
      </c>
      <c r="H862">
        <v>704125</v>
      </c>
      <c r="I862">
        <v>504092</v>
      </c>
    </row>
    <row r="863" spans="1:9">
      <c r="A863" t="s">
        <v>1053</v>
      </c>
      <c r="B863" t="str">
        <f>_xlfn.XLOOKUP(A863,Routing_instructions!$A$2:$A$1156,Routing_instructions!$B$2:$B$1156)</f>
        <v>XDDR_SCA</v>
      </c>
      <c r="D863">
        <v>39.499559999999597</v>
      </c>
      <c r="E863">
        <v>26.334720000000299</v>
      </c>
      <c r="F863">
        <v>603120</v>
      </c>
      <c r="G863">
        <v>803103</v>
      </c>
      <c r="H863">
        <v>704101</v>
      </c>
      <c r="I863">
        <v>504121</v>
      </c>
    </row>
    <row r="864" spans="1:9">
      <c r="A864" t="s">
        <v>935</v>
      </c>
      <c r="B864" t="str">
        <f>_xlfn.XLOOKUP(A864,Routing_instructions!$A$2:$A$1156,Routing_instructions!$B$2:$B$1156)</f>
        <v>VSS</v>
      </c>
      <c r="D864">
        <v>42.791399999999598</v>
      </c>
      <c r="E864">
        <v>26.334720000000299</v>
      </c>
      <c r="F864">
        <v>603107</v>
      </c>
      <c r="G864">
        <v>804012</v>
      </c>
      <c r="H864">
        <v>705064</v>
      </c>
      <c r="I864">
        <v>504120</v>
      </c>
    </row>
    <row r="865" spans="1:9">
      <c r="A865" t="s">
        <v>835</v>
      </c>
      <c r="B865" t="str">
        <f>_xlfn.XLOOKUP(A865,Routing_instructions!$A$2:$A$1156,Routing_instructions!$B$2:$B$1156)</f>
        <v>XDATAOUT[6]</v>
      </c>
      <c r="D865">
        <v>46.083239999999599</v>
      </c>
      <c r="E865">
        <v>26.334720000000299</v>
      </c>
      <c r="F865">
        <v>603105</v>
      </c>
      <c r="G865">
        <v>805073</v>
      </c>
      <c r="H865">
        <v>704097</v>
      </c>
      <c r="I865">
        <v>505077</v>
      </c>
    </row>
    <row r="866" spans="1:9">
      <c r="A866" t="s">
        <v>875</v>
      </c>
      <c r="B866" t="str">
        <f>_xlfn.XLOOKUP(A866,Routing_instructions!$A$2:$A$1156,Routing_instructions!$B$2:$B$1156)</f>
        <v>XDDR_1DQ[1]</v>
      </c>
      <c r="D866">
        <v>49.375079999999997</v>
      </c>
      <c r="E866">
        <v>26.334720000000299</v>
      </c>
      <c r="F866">
        <v>603103</v>
      </c>
      <c r="G866">
        <v>805061</v>
      </c>
      <c r="H866">
        <v>704113</v>
      </c>
      <c r="I866">
        <v>502049</v>
      </c>
    </row>
    <row r="867" spans="1:9">
      <c r="A867" t="s">
        <v>816</v>
      </c>
      <c r="B867" t="str">
        <f>_xlfn.XLOOKUP(A867,Routing_instructions!$A$2:$A$1156,Routing_instructions!$B$2:$B$1156)</f>
        <v>XDATAOUT[23]</v>
      </c>
      <c r="D867">
        <v>52.6669199999996</v>
      </c>
      <c r="E867">
        <v>26.334720000000299</v>
      </c>
      <c r="F867">
        <v>604012</v>
      </c>
      <c r="G867">
        <v>804016</v>
      </c>
      <c r="H867">
        <v>703021</v>
      </c>
      <c r="I867">
        <v>504093</v>
      </c>
    </row>
    <row r="868" spans="1:9">
      <c r="A868" t="s">
        <v>807</v>
      </c>
      <c r="B868" t="str">
        <f>_xlfn.XLOOKUP(A868,Routing_instructions!$A$2:$A$1156,Routing_instructions!$B$2:$B$1156)</f>
        <v>XDATAOUT[15]</v>
      </c>
      <c r="D868">
        <v>55.9587599999996</v>
      </c>
      <c r="E868">
        <v>26.334720000000299</v>
      </c>
      <c r="F868">
        <v>603095</v>
      </c>
      <c r="G868">
        <v>805074</v>
      </c>
      <c r="H868">
        <v>703005</v>
      </c>
      <c r="I868">
        <v>504105</v>
      </c>
    </row>
    <row r="869" spans="1:9">
      <c r="A869" t="s">
        <v>1683</v>
      </c>
      <c r="B869" t="str">
        <f>_xlfn.XLOOKUP(A869,Routing_instructions!$A$2:$A$1156,Routing_instructions!$B$2:$B$1156)</f>
        <v>XXADD[11]</v>
      </c>
      <c r="D869">
        <v>59.250599999999601</v>
      </c>
      <c r="E869">
        <v>26.334720000000299</v>
      </c>
      <c r="F869">
        <v>603092</v>
      </c>
      <c r="G869">
        <v>805069</v>
      </c>
      <c r="H869">
        <v>701124</v>
      </c>
      <c r="I869">
        <v>501120</v>
      </c>
    </row>
    <row r="870" spans="1:9">
      <c r="A870" t="s">
        <v>1178</v>
      </c>
      <c r="B870" t="str">
        <f>_xlfn.XLOOKUP(A870,Routing_instructions!$A$2:$A$1156,Routing_instructions!$B$2:$B$1156)</f>
        <v>VSS</v>
      </c>
      <c r="D870">
        <v>62.542439999999601</v>
      </c>
      <c r="E870">
        <v>26.334720000000299</v>
      </c>
    </row>
    <row r="871" spans="1:9">
      <c r="A871" t="s">
        <v>1680</v>
      </c>
      <c r="B871" t="str">
        <f>_xlfn.XLOOKUP(A871,Routing_instructions!$A$2:$A$1156,Routing_instructions!$B$2:$B$1156)</f>
        <v>XXADD[0]</v>
      </c>
      <c r="D871">
        <v>65.833883999999998</v>
      </c>
      <c r="E871">
        <v>26.334720000000299</v>
      </c>
      <c r="F871">
        <v>609104</v>
      </c>
      <c r="G871">
        <v>807021</v>
      </c>
      <c r="H871">
        <v>702065</v>
      </c>
      <c r="I871">
        <v>502065</v>
      </c>
    </row>
    <row r="872" spans="1:9">
      <c r="A872" t="s">
        <v>954</v>
      </c>
      <c r="B872" t="str">
        <f>_xlfn.XLOOKUP(A872,Routing_instructions!$A$2:$A$1156,Routing_instructions!$B$2:$B$1156)</f>
        <v>XDDR_4DQ[1]</v>
      </c>
      <c r="D872">
        <v>69.125724000000005</v>
      </c>
      <c r="E872">
        <v>26.334720000000299</v>
      </c>
      <c r="F872">
        <v>604022</v>
      </c>
      <c r="G872">
        <v>805066</v>
      </c>
      <c r="H872">
        <v>702066</v>
      </c>
      <c r="I872">
        <v>502066</v>
      </c>
    </row>
    <row r="873" spans="1:9">
      <c r="A873" t="s">
        <v>1438</v>
      </c>
      <c r="B873" t="str">
        <f>_xlfn.XLOOKUP(A873,Routing_instructions!$A$2:$A$1156,Routing_instructions!$B$2:$B$1156)</f>
        <v>XSHTOFFEN_B</v>
      </c>
      <c r="D873">
        <v>72.417563999999601</v>
      </c>
      <c r="E873">
        <v>26.334720000000299</v>
      </c>
      <c r="F873">
        <v>605053</v>
      </c>
      <c r="G873">
        <v>805078</v>
      </c>
      <c r="H873">
        <v>701091</v>
      </c>
      <c r="I873">
        <v>502055</v>
      </c>
    </row>
    <row r="874" spans="1:9">
      <c r="A874" t="s">
        <v>1177</v>
      </c>
      <c r="B874" t="str">
        <f>_xlfn.XLOOKUP(A874,Routing_instructions!$A$2:$A$1156,Routing_instructions!$B$2:$B$1156)</f>
        <v>VSS</v>
      </c>
      <c r="D874">
        <v>75.709403999999594</v>
      </c>
      <c r="E874">
        <v>26.334720000000299</v>
      </c>
    </row>
    <row r="875" spans="1:9">
      <c r="A875" t="s">
        <v>797</v>
      </c>
      <c r="B875" t="str">
        <f>_xlfn.XLOOKUP(A875,Routing_instructions!$A$2:$A$1156,Routing_instructions!$B$2:$B$1156)</f>
        <v>XCNTRRST</v>
      </c>
      <c r="D875">
        <v>79.001243999999602</v>
      </c>
      <c r="E875">
        <v>26.334720000000299</v>
      </c>
      <c r="F875">
        <v>603085</v>
      </c>
      <c r="G875">
        <v>808061</v>
      </c>
      <c r="H875">
        <v>701120</v>
      </c>
      <c r="I875">
        <v>502053</v>
      </c>
    </row>
    <row r="876" spans="1:9">
      <c r="A876" t="s">
        <v>1176</v>
      </c>
      <c r="B876" t="str">
        <f>_xlfn.XLOOKUP(A876,Routing_instructions!$A$2:$A$1156,Routing_instructions!$B$2:$B$1156)</f>
        <v>VSS</v>
      </c>
      <c r="D876">
        <v>82.293083999999595</v>
      </c>
      <c r="E876">
        <v>26.334720000000299</v>
      </c>
    </row>
    <row r="877" spans="1:9">
      <c r="A877" t="s">
        <v>1175</v>
      </c>
      <c r="B877" t="str">
        <f>_xlfn.XLOOKUP(A877,Routing_instructions!$A$2:$A$1156,Routing_instructions!$B$2:$B$1156)</f>
        <v>VSS</v>
      </c>
      <c r="D877">
        <v>85.584924000000001</v>
      </c>
      <c r="E877">
        <v>26.334720000000299</v>
      </c>
    </row>
    <row r="878" spans="1:9">
      <c r="A878" t="s">
        <v>1059</v>
      </c>
      <c r="B878" t="str">
        <f>_xlfn.XLOOKUP(A878,Routing_instructions!$A$2:$A$1156,Routing_instructions!$B$2:$B$1156)</f>
        <v>XDDR_TDO</v>
      </c>
      <c r="D878">
        <v>88.876763999999994</v>
      </c>
      <c r="E878">
        <v>26.334720000000299</v>
      </c>
    </row>
    <row r="879" spans="1:9">
      <c r="A879" t="s">
        <v>1755</v>
      </c>
      <c r="B879" t="str">
        <f>_xlfn.XLOOKUP(A879,Routing_instructions!$A$2:$A$1156,Routing_instructions!$B$2:$B$1156)</f>
        <v>XLYA11_B</v>
      </c>
      <c r="D879">
        <v>92.168604000000002</v>
      </c>
      <c r="E879">
        <v>26.334720000000299</v>
      </c>
      <c r="F879">
        <v>604034</v>
      </c>
      <c r="G879">
        <v>804020</v>
      </c>
      <c r="H879">
        <v>701086</v>
      </c>
      <c r="I879">
        <v>501086</v>
      </c>
    </row>
    <row r="880" spans="1:9">
      <c r="A880" t="s">
        <v>1013</v>
      </c>
      <c r="B880" t="str">
        <f>_xlfn.XLOOKUP(A880,Routing_instructions!$A$2:$A$1156,Routing_instructions!$B$2:$B$1156)</f>
        <v>XDDR_CLKTX</v>
      </c>
      <c r="D880">
        <v>95.460443999999995</v>
      </c>
      <c r="E880">
        <v>26.334720000000299</v>
      </c>
      <c r="F880">
        <v>605059</v>
      </c>
      <c r="G880">
        <v>807030</v>
      </c>
      <c r="H880">
        <v>707104</v>
      </c>
      <c r="I880">
        <v>507105</v>
      </c>
    </row>
    <row r="881" spans="1:9">
      <c r="A881" t="s">
        <v>1174</v>
      </c>
      <c r="B881" t="str">
        <f>_xlfn.XLOOKUP(A881,Routing_instructions!$A$2:$A$1156,Routing_instructions!$B$2:$B$1156)</f>
        <v>VSS</v>
      </c>
      <c r="D881">
        <v>98.752284000000003</v>
      </c>
      <c r="E881">
        <v>26.334720000000299</v>
      </c>
    </row>
    <row r="882" spans="1:9">
      <c r="A882" t="s">
        <v>1069</v>
      </c>
      <c r="B882" t="str">
        <f>_xlfn.XLOOKUP(A882,Routing_instructions!$A$2:$A$1156,Routing_instructions!$B$2:$B$1156)</f>
        <v>XLYAGCOLADD[4]</v>
      </c>
      <c r="D882">
        <v>102.043799999999</v>
      </c>
      <c r="E882">
        <v>26.334720000000299</v>
      </c>
      <c r="F882">
        <v>605076</v>
      </c>
      <c r="G882">
        <v>807033</v>
      </c>
      <c r="H882">
        <v>706035</v>
      </c>
      <c r="I882">
        <v>506024</v>
      </c>
    </row>
    <row r="883" spans="1:9">
      <c r="A883" t="s">
        <v>858</v>
      </c>
      <c r="B883" t="str">
        <f>_xlfn.XLOOKUP(A883,Routing_instructions!$A$2:$A$1156,Routing_instructions!$B$2:$B$1156)</f>
        <v>VSS</v>
      </c>
      <c r="D883">
        <v>105.33564</v>
      </c>
      <c r="E883">
        <v>26.334720000000299</v>
      </c>
      <c r="F883">
        <v>604001</v>
      </c>
      <c r="G883">
        <v>807032</v>
      </c>
      <c r="H883">
        <v>705066</v>
      </c>
      <c r="I883">
        <v>508069</v>
      </c>
    </row>
    <row r="884" spans="1:9">
      <c r="A884" t="s">
        <v>889</v>
      </c>
      <c r="B884" t="str">
        <f>_xlfn.XLOOKUP(A884,Routing_instructions!$A$2:$A$1156,Routing_instructions!$B$2:$B$1156)</f>
        <v>XDDR_2BDQ[0]</v>
      </c>
      <c r="D884">
        <v>108.62748000000001</v>
      </c>
      <c r="E884">
        <v>26.334720000000299</v>
      </c>
      <c r="F884">
        <v>604009</v>
      </c>
      <c r="G884">
        <v>807035</v>
      </c>
      <c r="H884">
        <v>706013</v>
      </c>
      <c r="I884">
        <v>506022</v>
      </c>
    </row>
    <row r="885" spans="1:9">
      <c r="A885" t="s">
        <v>909</v>
      </c>
      <c r="B885" t="str">
        <f>_xlfn.XLOOKUP(A885,Routing_instructions!$A$2:$A$1156,Routing_instructions!$B$2:$B$1156)</f>
        <v>XDDR_2BDQSN</v>
      </c>
      <c r="D885">
        <v>111.919319999999</v>
      </c>
      <c r="E885">
        <v>26.334720000000299</v>
      </c>
      <c r="F885">
        <v>606085</v>
      </c>
      <c r="G885">
        <v>803116</v>
      </c>
      <c r="H885">
        <v>706009</v>
      </c>
      <c r="I885">
        <v>508060</v>
      </c>
    </row>
    <row r="886" spans="1:9">
      <c r="A886" t="s">
        <v>890</v>
      </c>
      <c r="B886" t="str">
        <f>_xlfn.XLOOKUP(A886,Routing_instructions!$A$2:$A$1156,Routing_instructions!$B$2:$B$1156)</f>
        <v>XDDR_2BDQ[1]</v>
      </c>
      <c r="D886">
        <v>115.211159999999</v>
      </c>
      <c r="E886">
        <v>26.334720000000299</v>
      </c>
    </row>
    <row r="887" spans="1:9">
      <c r="A887" t="s">
        <v>884</v>
      </c>
      <c r="B887" t="str">
        <f>_xlfn.XLOOKUP(A887,Routing_instructions!$A$2:$A$1156,Routing_instructions!$B$2:$B$1156)</f>
        <v>VSS</v>
      </c>
      <c r="D887">
        <v>118.503</v>
      </c>
      <c r="E887">
        <v>26.334720000000299</v>
      </c>
    </row>
    <row r="888" spans="1:9">
      <c r="A888" t="s">
        <v>1671</v>
      </c>
      <c r="B888" t="str">
        <f>_xlfn.XLOOKUP(A888,Routing_instructions!$A$2:$A$1156,Routing_instructions!$B$2:$B$1156)</f>
        <v>XDDR_3ADQSN</v>
      </c>
      <c r="D888">
        <v>121.79483999999999</v>
      </c>
      <c r="E888">
        <v>26.334720000000299</v>
      </c>
    </row>
    <row r="889" spans="1:9">
      <c r="A889" t="s">
        <v>1644</v>
      </c>
      <c r="B889" t="str">
        <f>_xlfn.XLOOKUP(A889,Routing_instructions!$A$2:$A$1156,Routing_instructions!$B$2:$B$1156)</f>
        <v>XDDR_3ADQ[1]</v>
      </c>
      <c r="D889">
        <v>125.08668</v>
      </c>
      <c r="E889">
        <v>26.334720000000299</v>
      </c>
    </row>
    <row r="890" spans="1:9">
      <c r="A890" t="s">
        <v>1223</v>
      </c>
      <c r="B890" t="str">
        <f>_xlfn.XLOOKUP(A890,Routing_instructions!$A$2:$A$1156,Routing_instructions!$B$2:$B$1156)</f>
        <v>XDDR_3ADQ[0]</v>
      </c>
      <c r="D890">
        <v>128.37852000000001</v>
      </c>
      <c r="E890">
        <v>26.334720000000299</v>
      </c>
    </row>
    <row r="891" spans="1:9">
      <c r="A891" t="s">
        <v>989</v>
      </c>
      <c r="B891" t="str">
        <f>_xlfn.XLOOKUP(A891,Routing_instructions!$A$2:$A$1156,Routing_instructions!$B$2:$B$1156)</f>
        <v>VSS</v>
      </c>
      <c r="C891" t="s">
        <v>2168</v>
      </c>
      <c r="D891">
        <v>0</v>
      </c>
      <c r="E891">
        <v>29.626235999999999</v>
      </c>
      <c r="F891">
        <v>609087</v>
      </c>
      <c r="G891">
        <v>809094</v>
      </c>
      <c r="H891">
        <v>704100</v>
      </c>
      <c r="I891">
        <v>507090</v>
      </c>
    </row>
    <row r="892" spans="1:9">
      <c r="A892" t="s">
        <v>1169</v>
      </c>
      <c r="B892" t="str">
        <f>_xlfn.XLOOKUP(A892,Routing_instructions!$A$2:$A$1156,Routing_instructions!$B$2:$B$1156)</f>
        <v>VSS</v>
      </c>
      <c r="D892">
        <v>3.29039999999998</v>
      </c>
      <c r="E892">
        <v>29.626235999999999</v>
      </c>
    </row>
    <row r="893" spans="1:9">
      <c r="A893" t="s">
        <v>1929</v>
      </c>
      <c r="B893" t="str">
        <f>_xlfn.XLOOKUP(A893,Routing_instructions!$A$2:$A$1156,Routing_instructions!$B$2:$B$1156)</f>
        <v>XTBT_ON</v>
      </c>
      <c r="D893">
        <v>6.5843999999999596</v>
      </c>
      <c r="E893">
        <v>29.626235999999999</v>
      </c>
      <c r="F893">
        <v>604021</v>
      </c>
      <c r="G893">
        <v>803108</v>
      </c>
      <c r="H893">
        <v>705068</v>
      </c>
      <c r="I893">
        <v>505061</v>
      </c>
    </row>
    <row r="894" spans="1:9">
      <c r="A894" t="s">
        <v>1212</v>
      </c>
      <c r="B894" t="str">
        <f>_xlfn.XLOOKUP(A894,Routing_instructions!$A$2:$A$1156,Routing_instructions!$B$2:$B$1156)</f>
        <v>XPCISCANUPDT</v>
      </c>
      <c r="D894">
        <v>9.8747999999999596</v>
      </c>
      <c r="E894">
        <v>29.626235999999999</v>
      </c>
      <c r="F894">
        <v>604029</v>
      </c>
      <c r="G894">
        <v>803105</v>
      </c>
      <c r="H894">
        <v>705069</v>
      </c>
      <c r="I894">
        <v>505070</v>
      </c>
    </row>
    <row r="895" spans="1:9">
      <c r="A895" t="s">
        <v>1173</v>
      </c>
      <c r="B895" t="str">
        <f>_xlfn.XLOOKUP(A895,Routing_instructions!$A$2:$A$1156,Routing_instructions!$B$2:$B$1156)</f>
        <v>XPCISCANCPTR</v>
      </c>
      <c r="D895">
        <v>13.165199999999899</v>
      </c>
      <c r="E895">
        <v>29.626235999999999</v>
      </c>
      <c r="F895">
        <v>604025</v>
      </c>
      <c r="G895">
        <v>801011</v>
      </c>
      <c r="H895">
        <v>705070</v>
      </c>
      <c r="I895">
        <v>505081</v>
      </c>
    </row>
    <row r="896" spans="1:9">
      <c r="A896" t="s">
        <v>1201</v>
      </c>
      <c r="B896" t="str">
        <f>_xlfn.XLOOKUP(A896,Routing_instructions!$A$2:$A$1156,Routing_instructions!$B$2:$B$1156)</f>
        <v>XPCISCANTDI</v>
      </c>
      <c r="D896">
        <v>16.459199999999999</v>
      </c>
      <c r="E896">
        <v>29.626235999999999</v>
      </c>
    </row>
    <row r="897" spans="1:9">
      <c r="A897" t="s">
        <v>1167</v>
      </c>
      <c r="B897" t="str">
        <f>_xlfn.XLOOKUP(A897,Routing_instructions!$A$2:$A$1156,Routing_instructions!$B$2:$B$1156)</f>
        <v>VSS</v>
      </c>
      <c r="D897">
        <v>19.749599999999901</v>
      </c>
      <c r="E897">
        <v>29.626235999999999</v>
      </c>
    </row>
    <row r="898" spans="1:9">
      <c r="A898" t="s">
        <v>1694</v>
      </c>
      <c r="B898" t="str">
        <f>_xlfn.XLOOKUP(A898,Routing_instructions!$A$2:$A$1156,Routing_instructions!$B$2:$B$1156)</f>
        <v>VCCSDCLK_HV</v>
      </c>
      <c r="D898">
        <v>23.043599999999898</v>
      </c>
      <c r="E898">
        <v>29.626235999999999</v>
      </c>
      <c r="F898">
        <v>608063</v>
      </c>
      <c r="G898">
        <v>806120</v>
      </c>
      <c r="H898">
        <v>703003</v>
      </c>
      <c r="I898">
        <v>503023</v>
      </c>
    </row>
    <row r="899" spans="1:9">
      <c r="A899" t="s">
        <v>1166</v>
      </c>
      <c r="B899" t="str">
        <f>_xlfn.XLOOKUP(A899,Routing_instructions!$A$2:$A$1156,Routing_instructions!$B$2:$B$1156)</f>
        <v>VSS</v>
      </c>
      <c r="D899">
        <v>26.334</v>
      </c>
      <c r="E899">
        <v>29.626235999999999</v>
      </c>
    </row>
    <row r="900" spans="1:9">
      <c r="A900" t="s">
        <v>995</v>
      </c>
      <c r="B900" t="str">
        <f>_xlfn.XLOOKUP(A900,Routing_instructions!$A$2:$A$1156,Routing_instructions!$B$2:$B$1156)</f>
        <v>VCCGSIO</v>
      </c>
      <c r="D900">
        <v>29.624039999999901</v>
      </c>
      <c r="E900">
        <v>29.626235999999999</v>
      </c>
      <c r="F900">
        <v>602065</v>
      </c>
      <c r="G900">
        <v>803114</v>
      </c>
      <c r="H900">
        <v>704105</v>
      </c>
      <c r="I900">
        <v>505054</v>
      </c>
    </row>
    <row r="901" spans="1:9">
      <c r="A901" t="s">
        <v>1055</v>
      </c>
      <c r="B901" t="str">
        <f>_xlfn.XLOOKUP(A901,Routing_instructions!$A$2:$A$1156,Routing_instructions!$B$2:$B$1156)</f>
        <v>XDDR_SCMODE[0]</v>
      </c>
      <c r="D901">
        <v>32.915880000000001</v>
      </c>
      <c r="E901">
        <v>29.626235999999999</v>
      </c>
      <c r="F901">
        <v>606119</v>
      </c>
      <c r="G901">
        <v>805072</v>
      </c>
      <c r="H901">
        <v>704089</v>
      </c>
      <c r="I901">
        <v>503026</v>
      </c>
    </row>
    <row r="902" spans="1:9">
      <c r="A902" t="s">
        <v>827</v>
      </c>
      <c r="B902" t="str">
        <f>_xlfn.XLOOKUP(A902,Routing_instructions!$A$2:$A$1156,Routing_instructions!$B$2:$B$1156)</f>
        <v>VSS</v>
      </c>
      <c r="D902">
        <v>36.207719999999597</v>
      </c>
      <c r="E902">
        <v>29.626235999999999</v>
      </c>
      <c r="F902">
        <v>603115</v>
      </c>
      <c r="G902">
        <v>804023</v>
      </c>
      <c r="H902">
        <v>703017</v>
      </c>
      <c r="I902">
        <v>503014</v>
      </c>
    </row>
    <row r="903" spans="1:9">
      <c r="A903" t="s">
        <v>1165</v>
      </c>
      <c r="B903" t="str">
        <f>_xlfn.XLOOKUP(A903,Routing_instructions!$A$2:$A$1156,Routing_instructions!$B$2:$B$1156)</f>
        <v>VSS</v>
      </c>
      <c r="D903">
        <v>39.499559999999597</v>
      </c>
      <c r="E903">
        <v>29.626235999999999</v>
      </c>
    </row>
    <row r="904" spans="1:9">
      <c r="A904" t="s">
        <v>808</v>
      </c>
      <c r="B904" t="str">
        <f>_xlfn.XLOOKUP(A904,Routing_instructions!$A$2:$A$1156,Routing_instructions!$B$2:$B$1156)</f>
        <v>XDATAOUT[16]</v>
      </c>
      <c r="D904">
        <v>42.791399999999598</v>
      </c>
      <c r="E904">
        <v>29.626235999999999</v>
      </c>
      <c r="F904">
        <v>603111</v>
      </c>
      <c r="G904">
        <v>803120</v>
      </c>
      <c r="H904">
        <v>704110</v>
      </c>
      <c r="I904">
        <v>504099</v>
      </c>
    </row>
    <row r="905" spans="1:9">
      <c r="A905" t="s">
        <v>832</v>
      </c>
      <c r="B905" t="str">
        <f>_xlfn.XLOOKUP(A905,Routing_instructions!$A$2:$A$1156,Routing_instructions!$B$2:$B$1156)</f>
        <v>XDATAOUT[4]</v>
      </c>
      <c r="D905">
        <v>46.083239999999599</v>
      </c>
      <c r="E905">
        <v>29.626235999999999</v>
      </c>
      <c r="F905">
        <v>603113</v>
      </c>
      <c r="G905">
        <v>802051</v>
      </c>
      <c r="H905">
        <v>704121</v>
      </c>
      <c r="I905">
        <v>504101</v>
      </c>
    </row>
    <row r="906" spans="1:9">
      <c r="A906" t="s">
        <v>874</v>
      </c>
      <c r="B906" t="str">
        <f>_xlfn.XLOOKUP(A906,Routing_instructions!$A$2:$A$1156,Routing_instructions!$B$2:$B$1156)</f>
        <v>XDDR_1DQ[0]</v>
      </c>
      <c r="D906">
        <v>49.375079999999997</v>
      </c>
      <c r="E906">
        <v>29.626235999999999</v>
      </c>
      <c r="F906">
        <v>603093</v>
      </c>
      <c r="G906">
        <v>802049</v>
      </c>
      <c r="H906">
        <v>703025</v>
      </c>
      <c r="I906">
        <v>504095</v>
      </c>
    </row>
    <row r="907" spans="1:9">
      <c r="A907" t="s">
        <v>1164</v>
      </c>
      <c r="B907" t="str">
        <f>_xlfn.XLOOKUP(A907,Routing_instructions!$A$2:$A$1156,Routing_instructions!$B$2:$B$1156)</f>
        <v>VSS</v>
      </c>
      <c r="D907">
        <v>52.6669199999996</v>
      </c>
      <c r="E907">
        <v>29.626235999999999</v>
      </c>
    </row>
    <row r="908" spans="1:9">
      <c r="A908" t="s">
        <v>1619</v>
      </c>
      <c r="B908" t="str">
        <f>_xlfn.XLOOKUP(A908,Routing_instructions!$A$2:$A$1156,Routing_instructions!$B$2:$B$1156)</f>
        <v>VCCGIO</v>
      </c>
      <c r="D908">
        <v>55.9587599999996</v>
      </c>
      <c r="E908">
        <v>29.626235999999999</v>
      </c>
    </row>
    <row r="909" spans="1:9">
      <c r="A909" t="s">
        <v>1163</v>
      </c>
      <c r="B909" t="str">
        <f>_xlfn.XLOOKUP(A909,Routing_instructions!$A$2:$A$1156,Routing_instructions!$B$2:$B$1156)</f>
        <v>VSS</v>
      </c>
      <c r="D909">
        <v>59.250599999999601</v>
      </c>
      <c r="E909">
        <v>29.626235999999999</v>
      </c>
    </row>
    <row r="910" spans="1:9">
      <c r="A910" t="s">
        <v>1876</v>
      </c>
      <c r="B910" t="str">
        <f>_xlfn.XLOOKUP(A910,Routing_instructions!$A$2:$A$1156,Routing_instructions!$B$2:$B$1156)</f>
        <v>XYADD[3]</v>
      </c>
      <c r="D910">
        <v>62.542439999999601</v>
      </c>
      <c r="E910">
        <v>29.626235999999999</v>
      </c>
      <c r="F910">
        <v>608069</v>
      </c>
      <c r="G910">
        <v>806101</v>
      </c>
      <c r="H910">
        <v>701123</v>
      </c>
      <c r="I910">
        <v>502042</v>
      </c>
    </row>
    <row r="911" spans="1:9">
      <c r="A911" t="s">
        <v>1162</v>
      </c>
      <c r="B911" t="str">
        <f>_xlfn.XLOOKUP(A911,Routing_instructions!$A$2:$A$1156,Routing_instructions!$B$2:$B$1156)</f>
        <v>VSS</v>
      </c>
      <c r="D911">
        <v>65.833883999999998</v>
      </c>
      <c r="E911">
        <v>29.626235999999999</v>
      </c>
    </row>
    <row r="912" spans="1:9">
      <c r="A912" t="s">
        <v>1161</v>
      </c>
      <c r="B912" t="str">
        <f>_xlfn.XLOOKUP(A912,Routing_instructions!$A$2:$A$1156,Routing_instructions!$B$2:$B$1156)</f>
        <v>VSS</v>
      </c>
      <c r="D912">
        <v>69.125724000000005</v>
      </c>
      <c r="E912">
        <v>29.626235999999999</v>
      </c>
    </row>
    <row r="913" spans="1:9">
      <c r="A913" t="s">
        <v>1419</v>
      </c>
      <c r="B913" t="str">
        <f>_xlfn.XLOOKUP(A913,Routing_instructions!$A$2:$A$1156,Routing_instructions!$B$2:$B$1156)</f>
        <v>XRESERVEDOUT</v>
      </c>
      <c r="D913">
        <v>72.417563999999601</v>
      </c>
      <c r="E913">
        <v>29.626235999999999</v>
      </c>
      <c r="F913">
        <v>605077</v>
      </c>
      <c r="G913">
        <v>807018</v>
      </c>
      <c r="H913">
        <v>702078</v>
      </c>
      <c r="I913">
        <v>502077</v>
      </c>
    </row>
    <row r="914" spans="1:9">
      <c r="A914" t="s">
        <v>793</v>
      </c>
      <c r="B914" t="str">
        <f>_xlfn.XLOOKUP(A914,Routing_instructions!$A$2:$A$1156,Routing_instructions!$B$2:$B$1156)</f>
        <v>XCLKMODE[0]</v>
      </c>
      <c r="D914">
        <v>75.709403999999594</v>
      </c>
      <c r="E914">
        <v>29.626235999999999</v>
      </c>
      <c r="F914">
        <v>605079</v>
      </c>
      <c r="G914">
        <v>805055</v>
      </c>
      <c r="H914">
        <v>701089</v>
      </c>
      <c r="I914">
        <v>502058</v>
      </c>
    </row>
    <row r="915" spans="1:9">
      <c r="A915" t="s">
        <v>1158</v>
      </c>
      <c r="B915" t="str">
        <f>_xlfn.XLOOKUP(A915,Routing_instructions!$A$2:$A$1156,Routing_instructions!$B$2:$B$1156)</f>
        <v>VSS</v>
      </c>
      <c r="D915">
        <v>79.001243999999602</v>
      </c>
      <c r="E915">
        <v>29.626235999999999</v>
      </c>
    </row>
    <row r="916" spans="1:9">
      <c r="A916" t="s">
        <v>1157</v>
      </c>
      <c r="B916" t="str">
        <f>_xlfn.XLOOKUP(A916,Routing_instructions!$A$2:$A$1156,Routing_instructions!$B$2:$B$1156)</f>
        <v>VSS</v>
      </c>
      <c r="D916">
        <v>82.293083999999595</v>
      </c>
      <c r="E916">
        <v>29.626235999999999</v>
      </c>
    </row>
    <row r="917" spans="1:9">
      <c r="A917" t="s">
        <v>1022</v>
      </c>
      <c r="B917" t="str">
        <f>_xlfn.XLOOKUP(A917,Routing_instructions!$A$2:$A$1156,Routing_instructions!$B$2:$B$1156)</f>
        <v>XDDR_DATAIN</v>
      </c>
      <c r="D917">
        <v>85.584924000000001</v>
      </c>
      <c r="E917">
        <v>29.626235999999999</v>
      </c>
      <c r="F917">
        <v>607017</v>
      </c>
      <c r="G917">
        <v>806102</v>
      </c>
      <c r="H917">
        <v>701128</v>
      </c>
      <c r="I917">
        <v>502044</v>
      </c>
    </row>
    <row r="918" spans="1:9">
      <c r="A918" t="s">
        <v>1752</v>
      </c>
      <c r="B918" t="str">
        <f>_xlfn.XLOOKUP(A918,Routing_instructions!$A$2:$A$1156,Routing_instructions!$B$2:$B$1156)</f>
        <v>XLYA10</v>
      </c>
      <c r="D918">
        <v>88.876763999999994</v>
      </c>
      <c r="E918">
        <v>29.626235999999999</v>
      </c>
      <c r="F918">
        <v>603102</v>
      </c>
      <c r="G918">
        <v>804034</v>
      </c>
      <c r="H918">
        <v>701087</v>
      </c>
      <c r="I918">
        <v>501090</v>
      </c>
    </row>
    <row r="919" spans="1:9">
      <c r="A919" t="s">
        <v>1719</v>
      </c>
      <c r="B919" t="str">
        <f>_xlfn.XLOOKUP(A919,Routing_instructions!$A$2:$A$1156,Routing_instructions!$B$2:$B$1156)</f>
        <v>XDDR_BIAS[2]</v>
      </c>
      <c r="D919">
        <v>92.168604000000002</v>
      </c>
      <c r="E919">
        <v>29.626235999999999</v>
      </c>
    </row>
    <row r="920" spans="1:9">
      <c r="A920" t="s">
        <v>1012</v>
      </c>
      <c r="B920" t="str">
        <f>_xlfn.XLOOKUP(A920,Routing_instructions!$A$2:$A$1156,Routing_instructions!$B$2:$B$1156)</f>
        <v>XDDR_CLKRX</v>
      </c>
      <c r="D920">
        <v>95.460443999999995</v>
      </c>
      <c r="E920">
        <v>29.626235999999999</v>
      </c>
      <c r="F920">
        <v>607032</v>
      </c>
      <c r="G920">
        <v>807016</v>
      </c>
      <c r="H920">
        <v>701127</v>
      </c>
      <c r="I920">
        <v>502041</v>
      </c>
    </row>
    <row r="921" spans="1:9">
      <c r="A921" t="s">
        <v>820</v>
      </c>
      <c r="B921" t="str">
        <f>_xlfn.XLOOKUP(A921,Routing_instructions!$A$2:$A$1156,Routing_instructions!$B$2:$B$1156)</f>
        <v>VSS</v>
      </c>
      <c r="D921">
        <v>98.752284000000003</v>
      </c>
      <c r="E921">
        <v>29.626235999999999</v>
      </c>
      <c r="F921">
        <v>609105</v>
      </c>
      <c r="G921">
        <v>808059</v>
      </c>
      <c r="H921">
        <v>704087</v>
      </c>
      <c r="I921">
        <v>503012</v>
      </c>
    </row>
    <row r="922" spans="1:9">
      <c r="A922" t="s">
        <v>1413</v>
      </c>
      <c r="B922" t="str">
        <f>_xlfn.XLOOKUP(A922,Routing_instructions!$A$2:$A$1156,Routing_instructions!$B$2:$B$1156)</f>
        <v>XRESERVEDIN[1]</v>
      </c>
      <c r="D922">
        <v>102.043799999999</v>
      </c>
      <c r="E922">
        <v>29.626235999999999</v>
      </c>
    </row>
    <row r="923" spans="1:9">
      <c r="A923" t="s">
        <v>1172</v>
      </c>
      <c r="B923" t="str">
        <f>_xlfn.XLOOKUP(A923,Routing_instructions!$A$2:$A$1156,Routing_instructions!$B$2:$B$1156)</f>
        <v>VSS</v>
      </c>
      <c r="D923">
        <v>105.33564</v>
      </c>
      <c r="E923">
        <v>29.626235999999999</v>
      </c>
    </row>
    <row r="924" spans="1:9">
      <c r="A924" t="s">
        <v>917</v>
      </c>
      <c r="B924" t="str">
        <f>_xlfn.XLOOKUP(A924,Routing_instructions!$A$2:$A$1156,Routing_instructions!$B$2:$B$1156)</f>
        <v>VSS</v>
      </c>
      <c r="D924">
        <v>108.62748000000001</v>
      </c>
      <c r="E924">
        <v>29.626235999999999</v>
      </c>
      <c r="F924">
        <v>604039</v>
      </c>
      <c r="G924">
        <v>807009</v>
      </c>
      <c r="H924">
        <v>704114</v>
      </c>
      <c r="I924">
        <v>508071</v>
      </c>
    </row>
    <row r="925" spans="1:9">
      <c r="A925" t="s">
        <v>910</v>
      </c>
      <c r="B925" t="str">
        <f>_xlfn.XLOOKUP(A925,Routing_instructions!$A$2:$A$1156,Routing_instructions!$B$2:$B$1156)</f>
        <v>XDDR_2BDQSP</v>
      </c>
      <c r="D925">
        <v>111.919319999999</v>
      </c>
      <c r="E925">
        <v>29.626235999999999</v>
      </c>
      <c r="F925">
        <v>608082</v>
      </c>
      <c r="G925">
        <v>803118</v>
      </c>
      <c r="H925">
        <v>706039</v>
      </c>
      <c r="I925">
        <v>507117</v>
      </c>
    </row>
    <row r="926" spans="1:9">
      <c r="A926" t="s">
        <v>891</v>
      </c>
      <c r="B926" t="str">
        <f>_xlfn.XLOOKUP(A926,Routing_instructions!$A$2:$A$1156,Routing_instructions!$B$2:$B$1156)</f>
        <v>XDDR_2BDQ[2]</v>
      </c>
      <c r="D926">
        <v>115.211159999999</v>
      </c>
      <c r="E926">
        <v>29.626235999999999</v>
      </c>
      <c r="F926">
        <v>608080</v>
      </c>
      <c r="G926">
        <v>803086</v>
      </c>
      <c r="H926">
        <v>706011</v>
      </c>
      <c r="I926">
        <v>508054</v>
      </c>
    </row>
    <row r="927" spans="1:9">
      <c r="A927" t="s">
        <v>1170</v>
      </c>
      <c r="B927" t="str">
        <f>_xlfn.XLOOKUP(A927,Routing_instructions!$A$2:$A$1156,Routing_instructions!$B$2:$B$1156)</f>
        <v>VSS</v>
      </c>
      <c r="D927">
        <v>118.503</v>
      </c>
      <c r="E927">
        <v>29.626235999999999</v>
      </c>
    </row>
    <row r="928" spans="1:9">
      <c r="A928" t="s">
        <v>902</v>
      </c>
      <c r="B928" t="str">
        <f>_xlfn.XLOOKUP(A928,Routing_instructions!$A$2:$A$1156,Routing_instructions!$B$2:$B$1156)</f>
        <v>VSS</v>
      </c>
      <c r="D928">
        <v>121.79483999999999</v>
      </c>
      <c r="E928">
        <v>29.626235999999999</v>
      </c>
      <c r="F928">
        <v>607009</v>
      </c>
      <c r="G928">
        <v>803127</v>
      </c>
      <c r="H928">
        <v>706016</v>
      </c>
      <c r="I928">
        <v>507085</v>
      </c>
    </row>
    <row r="929" spans="1:9">
      <c r="A929" t="s">
        <v>1675</v>
      </c>
      <c r="B929" t="str">
        <f>_xlfn.XLOOKUP(A929,Routing_instructions!$A$2:$A$1156,Routing_instructions!$B$2:$B$1156)</f>
        <v>XDDR_3ADQSP</v>
      </c>
      <c r="D929">
        <v>125.08668</v>
      </c>
      <c r="E929">
        <v>29.626235999999999</v>
      </c>
      <c r="F929">
        <v>602080</v>
      </c>
      <c r="G929">
        <v>806127</v>
      </c>
      <c r="H929">
        <v>705043</v>
      </c>
      <c r="I929">
        <v>505052</v>
      </c>
    </row>
    <row r="930" spans="1:9">
      <c r="A930" t="s">
        <v>1647</v>
      </c>
      <c r="B930" t="str">
        <f>_xlfn.XLOOKUP(A930,Routing_instructions!$A$2:$A$1156,Routing_instructions!$B$2:$B$1156)</f>
        <v>XDDR_3ADQ[2]</v>
      </c>
      <c r="D930">
        <v>128.37852000000001</v>
      </c>
      <c r="E930">
        <v>29.626235999999999</v>
      </c>
    </row>
    <row r="931" spans="1:9">
      <c r="A931" t="s">
        <v>1924</v>
      </c>
      <c r="B931" t="str">
        <f>_xlfn.XLOOKUP(A931,Routing_instructions!$A$2:$A$1156,Routing_instructions!$B$2:$B$1156)</f>
        <v>XSDTXP[0]</v>
      </c>
      <c r="C931" t="s">
        <v>2169</v>
      </c>
      <c r="D931">
        <v>0</v>
      </c>
      <c r="E931">
        <v>32.918075999999999</v>
      </c>
      <c r="F931">
        <v>608048</v>
      </c>
      <c r="G931">
        <v>809098</v>
      </c>
      <c r="H931">
        <v>705058</v>
      </c>
      <c r="I931">
        <v>507106</v>
      </c>
    </row>
    <row r="932" spans="1:9">
      <c r="A932" t="s">
        <v>1913</v>
      </c>
      <c r="B932" t="str">
        <f>_xlfn.XLOOKUP(A932,Routing_instructions!$A$2:$A$1156,Routing_instructions!$B$2:$B$1156)</f>
        <v>XSDTXN[0]</v>
      </c>
      <c r="C932" t="s">
        <v>2170</v>
      </c>
      <c r="D932">
        <v>3.29039999999998</v>
      </c>
      <c r="E932">
        <v>32.918075999999999</v>
      </c>
      <c r="F932">
        <v>608047</v>
      </c>
      <c r="G932">
        <v>809095</v>
      </c>
      <c r="H932">
        <v>705057</v>
      </c>
      <c r="I932">
        <v>507104</v>
      </c>
    </row>
    <row r="933" spans="1:9">
      <c r="A933" t="s">
        <v>1937</v>
      </c>
      <c r="B933" t="str">
        <f>_xlfn.XLOOKUP(A933,Routing_instructions!$A$2:$A$1156,Routing_instructions!$B$2:$B$1156)</f>
        <v>XTBTPLL_DIGDEBUG[0]</v>
      </c>
      <c r="D933">
        <v>6.5843999999999596</v>
      </c>
      <c r="E933">
        <v>32.918075999999999</v>
      </c>
      <c r="F933">
        <v>602071</v>
      </c>
      <c r="G933">
        <v>803115</v>
      </c>
      <c r="H933">
        <v>704107</v>
      </c>
      <c r="I933">
        <v>503017</v>
      </c>
    </row>
    <row r="934" spans="1:9">
      <c r="A934" t="s">
        <v>1168</v>
      </c>
      <c r="B934" t="str">
        <f>_xlfn.XLOOKUP(A934,Routing_instructions!$A$2:$A$1156,Routing_instructions!$B$2:$B$1156)</f>
        <v>XPCISCANCLKB</v>
      </c>
      <c r="D934">
        <v>9.8747999999999596</v>
      </c>
      <c r="E934">
        <v>32.918075999999999</v>
      </c>
      <c r="F934">
        <v>602059</v>
      </c>
      <c r="G934">
        <v>803119</v>
      </c>
      <c r="H934">
        <v>706025</v>
      </c>
      <c r="I934">
        <v>505064</v>
      </c>
    </row>
    <row r="935" spans="1:9">
      <c r="A935" t="s">
        <v>1155</v>
      </c>
      <c r="B935" t="str">
        <f>_xlfn.XLOOKUP(A935,Routing_instructions!$A$2:$A$1156,Routing_instructions!$B$2:$B$1156)</f>
        <v>XPCISCANCLKA</v>
      </c>
      <c r="D935">
        <v>13.165199999999899</v>
      </c>
      <c r="E935">
        <v>32.918075999999999</v>
      </c>
      <c r="F935">
        <v>604033</v>
      </c>
      <c r="G935">
        <v>803124</v>
      </c>
      <c r="H935">
        <v>705060</v>
      </c>
      <c r="I935">
        <v>505075</v>
      </c>
    </row>
    <row r="936" spans="1:9">
      <c r="A936" t="s">
        <v>1941</v>
      </c>
      <c r="B936" t="str">
        <f>_xlfn.XLOOKUP(A936,Routing_instructions!$A$2:$A$1156,Routing_instructions!$B$2:$B$1156)</f>
        <v>XTBTPLL_DIGDEBUG[4]</v>
      </c>
      <c r="D936">
        <v>16.459199999999999</v>
      </c>
      <c r="E936">
        <v>32.918075999999999</v>
      </c>
    </row>
    <row r="937" spans="1:9">
      <c r="A937" t="s">
        <v>1699</v>
      </c>
      <c r="B937" t="str">
        <f>_xlfn.XLOOKUP(A937,Routing_instructions!$A$2:$A$1156,Routing_instructions!$B$2:$B$1156)</f>
        <v>VCCSDCLK_HV</v>
      </c>
      <c r="D937">
        <v>19.749599999999901</v>
      </c>
      <c r="E937">
        <v>32.918075999999999</v>
      </c>
    </row>
    <row r="938" spans="1:9">
      <c r="A938" t="s">
        <v>1771</v>
      </c>
      <c r="B938" t="str">
        <f>_xlfn.XLOOKUP(A938,Routing_instructions!$A$2:$A$1156,Routing_instructions!$B$2:$B$1156)</f>
        <v>XLYA7_B</v>
      </c>
      <c r="D938">
        <v>23.043599999999898</v>
      </c>
      <c r="E938">
        <v>32.918075999999999</v>
      </c>
      <c r="F938">
        <v>602067</v>
      </c>
      <c r="G938">
        <v>802053</v>
      </c>
      <c r="H938">
        <v>704115</v>
      </c>
      <c r="I938">
        <v>505079</v>
      </c>
    </row>
    <row r="939" spans="1:9">
      <c r="A939" t="s">
        <v>1770</v>
      </c>
      <c r="B939" t="str">
        <f>_xlfn.XLOOKUP(A939,Routing_instructions!$A$2:$A$1156,Routing_instructions!$B$2:$B$1156)</f>
        <v>XLYA7</v>
      </c>
      <c r="D939">
        <v>26.334</v>
      </c>
      <c r="E939">
        <v>32.918075999999999</v>
      </c>
      <c r="F939">
        <v>602048</v>
      </c>
      <c r="G939">
        <v>803099</v>
      </c>
      <c r="H939">
        <v>706015</v>
      </c>
      <c r="I939">
        <v>504109</v>
      </c>
    </row>
    <row r="940" spans="1:9">
      <c r="A940" t="s">
        <v>934</v>
      </c>
      <c r="B940" t="str">
        <f>_xlfn.XLOOKUP(A940,Routing_instructions!$A$2:$A$1156,Routing_instructions!$B$2:$B$1156)</f>
        <v>VSS</v>
      </c>
      <c r="D940">
        <v>29.624039999999901</v>
      </c>
      <c r="E940">
        <v>32.918075999999999</v>
      </c>
      <c r="F940">
        <v>603125</v>
      </c>
      <c r="G940">
        <v>804025</v>
      </c>
      <c r="H940">
        <v>703009</v>
      </c>
      <c r="I940">
        <v>503018</v>
      </c>
    </row>
    <row r="941" spans="1:9">
      <c r="A941" t="s">
        <v>1058</v>
      </c>
      <c r="B941" t="str">
        <f>_xlfn.XLOOKUP(A941,Routing_instructions!$A$2:$A$1156,Routing_instructions!$B$2:$B$1156)</f>
        <v>XDDR_TDI</v>
      </c>
      <c r="D941">
        <v>32.915880000000001</v>
      </c>
      <c r="E941">
        <v>32.918075999999999</v>
      </c>
    </row>
    <row r="942" spans="1:9">
      <c r="A942" t="s">
        <v>1057</v>
      </c>
      <c r="B942" t="str">
        <f>_xlfn.XLOOKUP(A942,Routing_instructions!$A$2:$A$1156,Routing_instructions!$B$2:$B$1156)</f>
        <v>XDDR_SRAMEN</v>
      </c>
      <c r="D942">
        <v>36.207719999999597</v>
      </c>
      <c r="E942">
        <v>32.918075999999999</v>
      </c>
      <c r="F942">
        <v>603118</v>
      </c>
      <c r="G942">
        <v>804029</v>
      </c>
      <c r="H942">
        <v>705071</v>
      </c>
      <c r="I942">
        <v>505071</v>
      </c>
    </row>
    <row r="943" spans="1:9">
      <c r="A943" t="s">
        <v>1060</v>
      </c>
      <c r="B943" t="str">
        <f>_xlfn.XLOOKUP(A943,Routing_instructions!$A$2:$A$1156,Routing_instructions!$B$2:$B$1156)</f>
        <v>XDDR_UPDATE</v>
      </c>
      <c r="D943">
        <v>39.499559999999597</v>
      </c>
      <c r="E943">
        <v>32.918075999999999</v>
      </c>
      <c r="F943">
        <v>603112</v>
      </c>
      <c r="G943">
        <v>803117</v>
      </c>
      <c r="H943">
        <v>704103</v>
      </c>
      <c r="I943">
        <v>504097</v>
      </c>
    </row>
    <row r="944" spans="1:9">
      <c r="A944" t="s">
        <v>930</v>
      </c>
      <c r="B944" t="str">
        <f>_xlfn.XLOOKUP(A944,Routing_instructions!$A$2:$A$1156,Routing_instructions!$B$2:$B$1156)</f>
        <v>VSS</v>
      </c>
      <c r="D944">
        <v>42.791399999999598</v>
      </c>
      <c r="E944">
        <v>32.918075999999999</v>
      </c>
      <c r="F944">
        <v>604019</v>
      </c>
      <c r="G944">
        <v>804015</v>
      </c>
      <c r="H944">
        <v>704102</v>
      </c>
      <c r="I944">
        <v>503005</v>
      </c>
    </row>
    <row r="945" spans="1:9">
      <c r="A945" t="s">
        <v>812</v>
      </c>
      <c r="B945" t="str">
        <f>_xlfn.XLOOKUP(A945,Routing_instructions!$A$2:$A$1156,Routing_instructions!$B$2:$B$1156)</f>
        <v>XDATAOUT[2]</v>
      </c>
      <c r="D945">
        <v>46.083239999999599</v>
      </c>
      <c r="E945">
        <v>32.918075999999999</v>
      </c>
      <c r="F945">
        <v>604014</v>
      </c>
      <c r="G945">
        <v>804011</v>
      </c>
      <c r="H945">
        <v>703033</v>
      </c>
      <c r="I945">
        <v>503007</v>
      </c>
    </row>
    <row r="946" spans="1:9">
      <c r="A946" t="s">
        <v>813</v>
      </c>
      <c r="B946" t="str">
        <f>_xlfn.XLOOKUP(A946,Routing_instructions!$A$2:$A$1156,Routing_instructions!$B$2:$B$1156)</f>
        <v>XDATAOUT[20]</v>
      </c>
      <c r="D946">
        <v>49.375079999999997</v>
      </c>
      <c r="E946">
        <v>32.918075999999999</v>
      </c>
      <c r="F946">
        <v>603117</v>
      </c>
      <c r="G946">
        <v>802081</v>
      </c>
      <c r="H946">
        <v>704093</v>
      </c>
      <c r="I946">
        <v>504103</v>
      </c>
    </row>
    <row r="947" spans="1:9">
      <c r="A947" t="s">
        <v>1775</v>
      </c>
      <c r="B947" t="str">
        <f>_xlfn.XLOOKUP(A947,Routing_instructions!$A$2:$A$1156,Routing_instructions!$B$2:$B$1156)</f>
        <v>XLYA9_B</v>
      </c>
      <c r="D947">
        <v>52.6669199999996</v>
      </c>
      <c r="E947">
        <v>32.918075999999999</v>
      </c>
      <c r="F947">
        <v>605058</v>
      </c>
      <c r="G947">
        <v>805075</v>
      </c>
      <c r="H947">
        <v>703029</v>
      </c>
      <c r="I947">
        <v>503004</v>
      </c>
    </row>
    <row r="948" spans="1:9">
      <c r="A948" t="s">
        <v>805</v>
      </c>
      <c r="B948" t="str">
        <f>_xlfn.XLOOKUP(A948,Routing_instructions!$A$2:$A$1156,Routing_instructions!$B$2:$B$1156)</f>
        <v>XDATAOUT[13]</v>
      </c>
      <c r="D948">
        <v>55.9587599999996</v>
      </c>
      <c r="E948">
        <v>32.918075999999999</v>
      </c>
      <c r="F948">
        <v>603123</v>
      </c>
      <c r="G948">
        <v>807038</v>
      </c>
      <c r="H948">
        <v>703011</v>
      </c>
      <c r="I948">
        <v>502079</v>
      </c>
    </row>
    <row r="949" spans="1:9">
      <c r="A949" t="s">
        <v>1774</v>
      </c>
      <c r="B949" t="str">
        <f>_xlfn.XLOOKUP(A949,Routing_instructions!$A$2:$A$1156,Routing_instructions!$B$2:$B$1156)</f>
        <v>XLYA9</v>
      </c>
      <c r="D949">
        <v>59.250599999999601</v>
      </c>
      <c r="E949">
        <v>32.918075999999999</v>
      </c>
      <c r="F949">
        <v>606109</v>
      </c>
      <c r="G949">
        <v>806126</v>
      </c>
      <c r="H949">
        <v>702074</v>
      </c>
      <c r="I949">
        <v>502045</v>
      </c>
    </row>
    <row r="950" spans="1:9">
      <c r="A950" t="s">
        <v>1696</v>
      </c>
      <c r="B950" t="str">
        <f>_xlfn.XLOOKUP(A950,Routing_instructions!$A$2:$A$1156,Routing_instructions!$B$2:$B$1156)</f>
        <v>XXADD[12]</v>
      </c>
      <c r="D950">
        <v>62.542439999999601</v>
      </c>
      <c r="E950">
        <v>32.918075999999999</v>
      </c>
      <c r="F950">
        <v>606122</v>
      </c>
      <c r="G950">
        <v>805056</v>
      </c>
      <c r="H950">
        <v>702057</v>
      </c>
      <c r="I950">
        <v>503031</v>
      </c>
    </row>
    <row r="951" spans="1:9">
      <c r="A951" t="s">
        <v>1153</v>
      </c>
      <c r="B951" t="str">
        <f>_xlfn.XLOOKUP(A951,Routing_instructions!$A$2:$A$1156,Routing_instructions!$B$2:$B$1156)</f>
        <v>VSS</v>
      </c>
      <c r="D951">
        <v>65.833883999999998</v>
      </c>
      <c r="E951">
        <v>32.918075999999999</v>
      </c>
    </row>
    <row r="952" spans="1:9">
      <c r="A952" t="s">
        <v>1618</v>
      </c>
      <c r="B952" t="str">
        <f>_xlfn.XLOOKUP(A952,Routing_instructions!$A$2:$A$1156,Routing_instructions!$B$2:$B$1156)</f>
        <v>VCCGIO</v>
      </c>
      <c r="D952">
        <v>69.125724000000005</v>
      </c>
      <c r="E952">
        <v>32.918075999999999</v>
      </c>
    </row>
    <row r="953" spans="1:9">
      <c r="A953" t="s">
        <v>1072</v>
      </c>
      <c r="B953" t="str">
        <f>_xlfn.XLOOKUP(A953,Routing_instructions!$A$2:$A$1156,Routing_instructions!$B$2:$B$1156)</f>
        <v>XLYAMODE[2]</v>
      </c>
      <c r="D953">
        <v>72.417563999999601</v>
      </c>
      <c r="E953">
        <v>32.918075999999999</v>
      </c>
      <c r="F953">
        <v>606103</v>
      </c>
      <c r="G953">
        <v>805054</v>
      </c>
      <c r="H953">
        <v>701090</v>
      </c>
      <c r="I953">
        <v>502046</v>
      </c>
    </row>
    <row r="954" spans="1:9">
      <c r="A954" t="s">
        <v>1617</v>
      </c>
      <c r="B954" t="str">
        <f>_xlfn.XLOOKUP(A954,Routing_instructions!$A$2:$A$1156,Routing_instructions!$B$2:$B$1156)</f>
        <v>VCCGIO</v>
      </c>
      <c r="D954">
        <v>75.709403999999594</v>
      </c>
      <c r="E954">
        <v>32.918075999999999</v>
      </c>
    </row>
    <row r="955" spans="1:9">
      <c r="A955" t="s">
        <v>1152</v>
      </c>
      <c r="B955" t="str">
        <f>_xlfn.XLOOKUP(A955,Routing_instructions!$A$2:$A$1156,Routing_instructions!$B$2:$B$1156)</f>
        <v>VSS</v>
      </c>
      <c r="D955">
        <v>79.001243999999602</v>
      </c>
      <c r="E955">
        <v>32.918075999999999</v>
      </c>
    </row>
    <row r="956" spans="1:9">
      <c r="A956" t="s">
        <v>1710</v>
      </c>
      <c r="B956" t="str">
        <f>_xlfn.XLOOKUP(A956,Routing_instructions!$A$2:$A$1156,Routing_instructions!$B$2:$B$1156)</f>
        <v>XDDR_BIAS[0]</v>
      </c>
      <c r="D956">
        <v>82.293083999999595</v>
      </c>
      <c r="E956">
        <v>32.918075999999999</v>
      </c>
    </row>
    <row r="957" spans="1:9">
      <c r="A957" t="s">
        <v>1718</v>
      </c>
      <c r="B957" t="str">
        <f>_xlfn.XLOOKUP(A957,Routing_instructions!$A$2:$A$1156,Routing_instructions!$B$2:$B$1156)</f>
        <v>XDDR_BIAS[1]</v>
      </c>
      <c r="D957">
        <v>85.584924000000001</v>
      </c>
      <c r="E957">
        <v>32.918075999999999</v>
      </c>
      <c r="F957">
        <v>607036</v>
      </c>
      <c r="G957">
        <v>806103</v>
      </c>
      <c r="H957">
        <v>702046</v>
      </c>
      <c r="I957">
        <v>503006</v>
      </c>
    </row>
    <row r="958" spans="1:9">
      <c r="A958" t="s">
        <v>1732</v>
      </c>
      <c r="B958" t="str">
        <f>_xlfn.XLOOKUP(A958,Routing_instructions!$A$2:$A$1156,Routing_instructions!$B$2:$B$1156)</f>
        <v>XDDR_VREF</v>
      </c>
      <c r="D958">
        <v>88.876763999999994</v>
      </c>
      <c r="E958">
        <v>32.918075999999999</v>
      </c>
      <c r="F958">
        <v>609122</v>
      </c>
      <c r="G958">
        <v>807029</v>
      </c>
      <c r="H958">
        <v>705083</v>
      </c>
      <c r="I958">
        <v>506004</v>
      </c>
    </row>
    <row r="959" spans="1:9">
      <c r="A959" t="s">
        <v>1050</v>
      </c>
      <c r="B959" t="str">
        <f>_xlfn.XLOOKUP(A959,Routing_instructions!$A$2:$A$1156,Routing_instructions!$B$2:$B$1156)</f>
        <v>XDDR_MIDVIEW</v>
      </c>
      <c r="D959">
        <v>92.168604000000002</v>
      </c>
      <c r="E959">
        <v>32.918075999999999</v>
      </c>
      <c r="F959">
        <v>607034</v>
      </c>
      <c r="G959">
        <v>806096</v>
      </c>
      <c r="H959">
        <v>701110</v>
      </c>
      <c r="I959">
        <v>502051</v>
      </c>
    </row>
    <row r="960" spans="1:9">
      <c r="A960" t="s">
        <v>1151</v>
      </c>
      <c r="B960" t="str">
        <f>_xlfn.XLOOKUP(A960,Routing_instructions!$A$2:$A$1156,Routing_instructions!$B$2:$B$1156)</f>
        <v>VSS</v>
      </c>
      <c r="D960">
        <v>95.460443999999995</v>
      </c>
      <c r="E960">
        <v>32.918075999999999</v>
      </c>
    </row>
    <row r="961" spans="1:9">
      <c r="A961" t="s">
        <v>1150</v>
      </c>
      <c r="B961" t="str">
        <f>_xlfn.XLOOKUP(A961,Routing_instructions!$A$2:$A$1156,Routing_instructions!$B$2:$B$1156)</f>
        <v>VSS</v>
      </c>
      <c r="D961">
        <v>98.752284000000003</v>
      </c>
      <c r="E961">
        <v>32.918075999999999</v>
      </c>
    </row>
    <row r="962" spans="1:9">
      <c r="A962" t="s">
        <v>1156</v>
      </c>
      <c r="B962" t="str">
        <f>_xlfn.XLOOKUP(A962,Routing_instructions!$A$2:$A$1156,Routing_instructions!$B$2:$B$1156)</f>
        <v>VSS</v>
      </c>
      <c r="D962">
        <v>102.043799999999</v>
      </c>
      <c r="E962">
        <v>32.918075999999999</v>
      </c>
    </row>
    <row r="963" spans="1:9">
      <c r="A963" t="s">
        <v>873</v>
      </c>
      <c r="B963" t="str">
        <f>_xlfn.XLOOKUP(A963,Routing_instructions!$A$2:$A$1156,Routing_instructions!$B$2:$B$1156)</f>
        <v>VSS</v>
      </c>
      <c r="D963">
        <v>105.33564</v>
      </c>
      <c r="E963">
        <v>32.918075999999999</v>
      </c>
      <c r="F963">
        <v>605078</v>
      </c>
      <c r="G963">
        <v>807019</v>
      </c>
      <c r="H963">
        <v>706026</v>
      </c>
      <c r="I963">
        <v>506019</v>
      </c>
    </row>
    <row r="964" spans="1:9">
      <c r="A964" t="s">
        <v>899</v>
      </c>
      <c r="B964" t="str">
        <f>_xlfn.XLOOKUP(A964,Routing_instructions!$A$2:$A$1156,Routing_instructions!$B$2:$B$1156)</f>
        <v>XDDR_2BDQ[4]</v>
      </c>
      <c r="D964">
        <v>108.62748000000001</v>
      </c>
      <c r="E964">
        <v>32.918075999999999</v>
      </c>
      <c r="F964">
        <v>608076</v>
      </c>
      <c r="G964">
        <v>808045</v>
      </c>
      <c r="H964">
        <v>709038</v>
      </c>
      <c r="I964">
        <v>509032</v>
      </c>
    </row>
    <row r="965" spans="1:9">
      <c r="A965" t="s">
        <v>893</v>
      </c>
      <c r="B965" t="str">
        <f>_xlfn.XLOOKUP(A965,Routing_instructions!$A$2:$A$1156,Routing_instructions!$B$2:$B$1156)</f>
        <v>XDDR_2BDQ[3]</v>
      </c>
      <c r="D965">
        <v>111.919319999999</v>
      </c>
      <c r="E965">
        <v>32.918075999999999</v>
      </c>
      <c r="F965">
        <v>604007</v>
      </c>
      <c r="G965">
        <v>807010</v>
      </c>
      <c r="H965">
        <v>704111</v>
      </c>
      <c r="I965">
        <v>507116</v>
      </c>
    </row>
    <row r="966" spans="1:9">
      <c r="A966" t="s">
        <v>900</v>
      </c>
      <c r="B966" t="str">
        <f>_xlfn.XLOOKUP(A966,Routing_instructions!$A$2:$A$1156,Routing_instructions!$B$2:$B$1156)</f>
        <v>XDDR_2BDQ[5]</v>
      </c>
      <c r="D966">
        <v>115.211159999999</v>
      </c>
      <c r="E966">
        <v>32.918075999999999</v>
      </c>
    </row>
    <row r="967" spans="1:9">
      <c r="A967" t="s">
        <v>886</v>
      </c>
      <c r="B967" t="str">
        <f>_xlfn.XLOOKUP(A967,Routing_instructions!$A$2:$A$1156,Routing_instructions!$B$2:$B$1156)</f>
        <v>VSS</v>
      </c>
      <c r="D967">
        <v>118.503</v>
      </c>
      <c r="E967">
        <v>32.918075999999999</v>
      </c>
    </row>
    <row r="968" spans="1:9">
      <c r="A968" t="s">
        <v>1650</v>
      </c>
      <c r="B968" t="str">
        <f>_xlfn.XLOOKUP(A968,Routing_instructions!$A$2:$A$1156,Routing_instructions!$B$2:$B$1156)</f>
        <v>XDDR_3ADQ[3]</v>
      </c>
      <c r="D968">
        <v>121.79483999999999</v>
      </c>
      <c r="E968">
        <v>32.918075999999999</v>
      </c>
    </row>
    <row r="969" spans="1:9">
      <c r="A969" t="s">
        <v>1656</v>
      </c>
      <c r="B969" t="str">
        <f>_xlfn.XLOOKUP(A969,Routing_instructions!$A$2:$A$1156,Routing_instructions!$B$2:$B$1156)</f>
        <v>XDDR_3ADQ[5]</v>
      </c>
      <c r="D969">
        <v>125.08668</v>
      </c>
      <c r="E969">
        <v>32.918075999999999</v>
      </c>
    </row>
    <row r="970" spans="1:9">
      <c r="A970" t="s">
        <v>1653</v>
      </c>
      <c r="B970" t="str">
        <f>_xlfn.XLOOKUP(A970,Routing_instructions!$A$2:$A$1156,Routing_instructions!$B$2:$B$1156)</f>
        <v>XDDR_3ADQ[4]</v>
      </c>
      <c r="D970">
        <v>128.37852000000001</v>
      </c>
      <c r="E970">
        <v>32.918075999999999</v>
      </c>
    </row>
    <row r="971" spans="1:9">
      <c r="A971" t="s">
        <v>983</v>
      </c>
      <c r="B971" t="str">
        <f>_xlfn.XLOOKUP(A971,Routing_instructions!$A$2:$A$1156,Routing_instructions!$B$2:$B$1156)</f>
        <v>VSS</v>
      </c>
      <c r="C971" t="s">
        <v>2171</v>
      </c>
      <c r="D971">
        <v>0</v>
      </c>
      <c r="E971">
        <v>36.209916</v>
      </c>
      <c r="F971">
        <v>609096</v>
      </c>
      <c r="G971">
        <v>808050</v>
      </c>
      <c r="H971">
        <v>704127</v>
      </c>
      <c r="I971">
        <v>505044</v>
      </c>
    </row>
    <row r="972" spans="1:9">
      <c r="A972" t="s">
        <v>990</v>
      </c>
      <c r="B972" t="str">
        <f>_xlfn.XLOOKUP(A972,Routing_instructions!$A$2:$A$1156,Routing_instructions!$B$2:$B$1156)</f>
        <v>VSS</v>
      </c>
      <c r="C972" t="s">
        <v>2172</v>
      </c>
      <c r="D972">
        <v>3.29039999999998</v>
      </c>
      <c r="E972">
        <v>36.209916</v>
      </c>
      <c r="F972">
        <v>609094</v>
      </c>
      <c r="G972">
        <v>808048</v>
      </c>
      <c r="H972">
        <v>704128</v>
      </c>
      <c r="I972">
        <v>505042</v>
      </c>
    </row>
    <row r="973" spans="1:9">
      <c r="A973" t="s">
        <v>1429</v>
      </c>
      <c r="B973" t="str">
        <f>_xlfn.XLOOKUP(A973,Routing_instructions!$A$2:$A$1156,Routing_instructions!$B$2:$B$1156)</f>
        <v>XSDPCIPLL_DIGVIEW[0]</v>
      </c>
      <c r="D973">
        <v>6.5843999999999596</v>
      </c>
      <c r="E973">
        <v>36.209916</v>
      </c>
    </row>
    <row r="974" spans="1:9">
      <c r="A974" t="s">
        <v>1217</v>
      </c>
      <c r="B974" t="str">
        <f>_xlfn.XLOOKUP(A974,Routing_instructions!$A$2:$A$1156,Routing_instructions!$B$2:$B$1156)</f>
        <v>XPCISLOWCLKIN</v>
      </c>
      <c r="C974" t="s">
        <v>2173</v>
      </c>
      <c r="D974">
        <v>9.8747999999999596</v>
      </c>
      <c r="E974">
        <v>36.209916</v>
      </c>
      <c r="F974">
        <v>609089</v>
      </c>
      <c r="G974">
        <v>809090</v>
      </c>
      <c r="H974">
        <v>706001</v>
      </c>
      <c r="I974">
        <v>504087</v>
      </c>
    </row>
    <row r="975" spans="1:9">
      <c r="A975" t="s">
        <v>1126</v>
      </c>
      <c r="B975" t="str">
        <f>_xlfn.XLOOKUP(A975,Routing_instructions!$A$2:$A$1156,Routing_instructions!$B$2:$B$1156)</f>
        <v>XPCIRESET</v>
      </c>
      <c r="C975" t="s">
        <v>2173</v>
      </c>
      <c r="D975">
        <v>13.165199999999899</v>
      </c>
      <c r="E975">
        <v>36.209916</v>
      </c>
      <c r="F975">
        <v>609092</v>
      </c>
      <c r="G975">
        <v>809088</v>
      </c>
      <c r="H975">
        <v>706002</v>
      </c>
      <c r="I975">
        <v>504085</v>
      </c>
    </row>
    <row r="976" spans="1:9">
      <c r="A976" t="s">
        <v>1188</v>
      </c>
      <c r="B976" t="str">
        <f>_xlfn.XLOOKUP(A976,Routing_instructions!$A$2:$A$1156,Routing_instructions!$B$2:$B$1156)</f>
        <v>XPCISCANMODE[1]</v>
      </c>
      <c r="D976">
        <v>16.459199999999999</v>
      </c>
      <c r="E976">
        <v>36.209916</v>
      </c>
    </row>
    <row r="977" spans="1:9">
      <c r="A977" t="s">
        <v>1695</v>
      </c>
      <c r="B977" t="str">
        <f>_xlfn.XLOOKUP(A977,Routing_instructions!$A$2:$A$1156,Routing_instructions!$B$2:$B$1156)</f>
        <v>VCCSDCLK_HV</v>
      </c>
      <c r="D977">
        <v>19.749599999999901</v>
      </c>
      <c r="E977">
        <v>36.209916</v>
      </c>
      <c r="F977">
        <v>604024</v>
      </c>
      <c r="G977">
        <v>801012</v>
      </c>
      <c r="H977">
        <v>705055</v>
      </c>
      <c r="I977">
        <v>505049</v>
      </c>
    </row>
    <row r="978" spans="1:9">
      <c r="A978" t="s">
        <v>962</v>
      </c>
      <c r="B978" t="str">
        <f>_xlfn.XLOOKUP(A978,Routing_instructions!$A$2:$A$1156,Routing_instructions!$B$2:$B$1156)</f>
        <v>VSS</v>
      </c>
      <c r="D978">
        <v>23.043599999999898</v>
      </c>
      <c r="E978">
        <v>36.209916</v>
      </c>
      <c r="F978">
        <v>604030</v>
      </c>
      <c r="G978">
        <v>803122</v>
      </c>
      <c r="H978">
        <v>705077</v>
      </c>
      <c r="I978">
        <v>506013</v>
      </c>
    </row>
    <row r="979" spans="1:9">
      <c r="A979" t="s">
        <v>1116</v>
      </c>
      <c r="B979" t="str">
        <f>_xlfn.XLOOKUP(A979,Routing_instructions!$A$2:$A$1156,Routing_instructions!$B$2:$B$1156)</f>
        <v>VCCGSIO</v>
      </c>
      <c r="D979">
        <v>26.334</v>
      </c>
      <c r="E979">
        <v>36.209916</v>
      </c>
    </row>
    <row r="980" spans="1:9">
      <c r="A980" t="s">
        <v>1637</v>
      </c>
      <c r="B980" t="str">
        <f>_xlfn.XLOOKUP(A980,Routing_instructions!$A$2:$A$1156,Routing_instructions!$B$2:$B$1156)</f>
        <v>VCCGSIO</v>
      </c>
      <c r="D980">
        <v>29.624039999999901</v>
      </c>
      <c r="E980">
        <v>36.209916</v>
      </c>
    </row>
    <row r="981" spans="1:9">
      <c r="A981" t="s">
        <v>1471</v>
      </c>
      <c r="B981" t="str">
        <f>_xlfn.XLOOKUP(A981,Routing_instructions!$A$2:$A$1156,Routing_instructions!$B$2:$B$1156)</f>
        <v>VSS</v>
      </c>
      <c r="D981">
        <v>32.915880000000001</v>
      </c>
      <c r="E981">
        <v>36.209916</v>
      </c>
    </row>
    <row r="982" spans="1:9">
      <c r="A982" t="s">
        <v>1137</v>
      </c>
      <c r="B982" t="str">
        <f>_xlfn.XLOOKUP(A982,Routing_instructions!$A$2:$A$1156,Routing_instructions!$B$2:$B$1156)</f>
        <v>VSS</v>
      </c>
      <c r="D982">
        <v>36.207719999999597</v>
      </c>
      <c r="E982">
        <v>36.209916</v>
      </c>
    </row>
    <row r="983" spans="1:9">
      <c r="A983" t="s">
        <v>1725</v>
      </c>
      <c r="B983" t="str">
        <f>_xlfn.XLOOKUP(A983,Routing_instructions!$A$2:$A$1156,Routing_instructions!$B$2:$B$1156)</f>
        <v>VCCTBTPLL</v>
      </c>
      <c r="D983">
        <v>39.499559999999597</v>
      </c>
      <c r="E983">
        <v>36.209916</v>
      </c>
    </row>
    <row r="984" spans="1:9">
      <c r="A984" t="s">
        <v>1468</v>
      </c>
      <c r="B984" t="str">
        <f>_xlfn.XLOOKUP(A984,Routing_instructions!$A$2:$A$1156,Routing_instructions!$B$2:$B$1156)</f>
        <v>VSS</v>
      </c>
      <c r="D984">
        <v>42.791399999999598</v>
      </c>
      <c r="E984">
        <v>36.209916</v>
      </c>
    </row>
    <row r="985" spans="1:9">
      <c r="A985" t="s">
        <v>1636</v>
      </c>
      <c r="B985" t="str">
        <f>_xlfn.XLOOKUP(A985,Routing_instructions!$A$2:$A$1156,Routing_instructions!$B$2:$B$1156)</f>
        <v>VCCGIO</v>
      </c>
      <c r="D985">
        <v>46.083239999999599</v>
      </c>
      <c r="E985">
        <v>36.209916</v>
      </c>
    </row>
    <row r="986" spans="1:9">
      <c r="A986" t="s">
        <v>1136</v>
      </c>
      <c r="B986" t="str">
        <f>_xlfn.XLOOKUP(A986,Routing_instructions!$A$2:$A$1156,Routing_instructions!$B$2:$B$1156)</f>
        <v>VSS</v>
      </c>
      <c r="D986">
        <v>49.375079999999997</v>
      </c>
      <c r="E986">
        <v>36.209916</v>
      </c>
    </row>
    <row r="987" spans="1:9">
      <c r="A987" t="s">
        <v>1616</v>
      </c>
      <c r="B987" t="str">
        <f>_xlfn.XLOOKUP(A987,Routing_instructions!$A$2:$A$1156,Routing_instructions!$B$2:$B$1156)</f>
        <v>VCCGIO</v>
      </c>
      <c r="D987">
        <v>52.6669199999996</v>
      </c>
      <c r="E987">
        <v>36.209916</v>
      </c>
    </row>
    <row r="988" spans="1:9">
      <c r="A988" t="s">
        <v>1135</v>
      </c>
      <c r="B988" t="str">
        <f>_xlfn.XLOOKUP(A988,Routing_instructions!$A$2:$A$1156,Routing_instructions!$B$2:$B$1156)</f>
        <v>VSS</v>
      </c>
      <c r="D988">
        <v>55.9587599999996</v>
      </c>
      <c r="E988">
        <v>36.209916</v>
      </c>
    </row>
    <row r="989" spans="1:9">
      <c r="A989" t="s">
        <v>1615</v>
      </c>
      <c r="B989" t="str">
        <f>_xlfn.XLOOKUP(A989,Routing_instructions!$A$2:$A$1156,Routing_instructions!$B$2:$B$1156)</f>
        <v>VCCGIO</v>
      </c>
      <c r="D989">
        <v>59.250599999999601</v>
      </c>
      <c r="E989">
        <v>36.209916</v>
      </c>
    </row>
    <row r="990" spans="1:9">
      <c r="A990" t="s">
        <v>1614</v>
      </c>
      <c r="B990" t="str">
        <f>_xlfn.XLOOKUP(A990,Routing_instructions!$A$2:$A$1156,Routing_instructions!$B$2:$B$1156)</f>
        <v>VCCGIO</v>
      </c>
      <c r="D990">
        <v>62.542439999999601</v>
      </c>
      <c r="E990">
        <v>36.209916</v>
      </c>
    </row>
    <row r="991" spans="1:9">
      <c r="A991" t="s">
        <v>1613</v>
      </c>
      <c r="B991" t="str">
        <f>_xlfn.XLOOKUP(A991,Routing_instructions!$A$2:$A$1156,Routing_instructions!$B$2:$B$1156)</f>
        <v>VCCGIO</v>
      </c>
      <c r="D991">
        <v>65.833883999999998</v>
      </c>
      <c r="E991">
        <v>36.209916</v>
      </c>
    </row>
    <row r="992" spans="1:9">
      <c r="A992" t="s">
        <v>753</v>
      </c>
      <c r="B992" t="str">
        <f>_xlfn.XLOOKUP(A992,Routing_instructions!$A$2:$A$1156,Routing_instructions!$B$2:$B$1156)</f>
        <v>VCCGIO</v>
      </c>
      <c r="D992">
        <v>69.125724000000005</v>
      </c>
      <c r="E992">
        <v>36.209916</v>
      </c>
    </row>
    <row r="993" spans="1:5">
      <c r="A993" t="s">
        <v>1612</v>
      </c>
      <c r="B993" t="str">
        <f>_xlfn.XLOOKUP(A993,Routing_instructions!$A$2:$A$1156,Routing_instructions!$B$2:$B$1156)</f>
        <v>VCCGIO</v>
      </c>
      <c r="D993">
        <v>72.417563999999601</v>
      </c>
      <c r="E993">
        <v>36.209916</v>
      </c>
    </row>
    <row r="994" spans="1:5">
      <c r="A994" t="s">
        <v>1133</v>
      </c>
      <c r="B994" t="str">
        <f>_xlfn.XLOOKUP(A994,Routing_instructions!$A$2:$A$1156,Routing_instructions!$B$2:$B$1156)</f>
        <v>VSS</v>
      </c>
      <c r="D994">
        <v>75.709403999999594</v>
      </c>
      <c r="E994">
        <v>36.209916</v>
      </c>
    </row>
    <row r="995" spans="1:5">
      <c r="A995" t="s">
        <v>1611</v>
      </c>
      <c r="B995" t="str">
        <f>_xlfn.XLOOKUP(A995,Routing_instructions!$A$2:$A$1156,Routing_instructions!$B$2:$B$1156)</f>
        <v>VCCGIO</v>
      </c>
      <c r="D995">
        <v>79.001243999999602</v>
      </c>
      <c r="E995">
        <v>36.209916</v>
      </c>
    </row>
    <row r="996" spans="1:5">
      <c r="A996" t="s">
        <v>1610</v>
      </c>
      <c r="B996" t="str">
        <f>_xlfn.XLOOKUP(A996,Routing_instructions!$A$2:$A$1156,Routing_instructions!$B$2:$B$1156)</f>
        <v>VCCGIO</v>
      </c>
      <c r="D996">
        <v>82.293083999999595</v>
      </c>
      <c r="E996">
        <v>36.209916</v>
      </c>
    </row>
    <row r="997" spans="1:5">
      <c r="A997" t="s">
        <v>1609</v>
      </c>
      <c r="B997" t="str">
        <f>_xlfn.XLOOKUP(A997,Routing_instructions!$A$2:$A$1156,Routing_instructions!$B$2:$B$1156)</f>
        <v>VCCDDQTX</v>
      </c>
      <c r="D997">
        <v>85.584924000000001</v>
      </c>
      <c r="E997">
        <v>36.209916</v>
      </c>
    </row>
    <row r="998" spans="1:5">
      <c r="A998" t="s">
        <v>1608</v>
      </c>
      <c r="B998" t="str">
        <f>_xlfn.XLOOKUP(A998,Routing_instructions!$A$2:$A$1156,Routing_instructions!$B$2:$B$1156)</f>
        <v>VCCDDQTX</v>
      </c>
      <c r="D998">
        <v>88.876763999999994</v>
      </c>
      <c r="E998">
        <v>36.209916</v>
      </c>
    </row>
    <row r="999" spans="1:5">
      <c r="A999" t="s">
        <v>1132</v>
      </c>
      <c r="B999" t="str">
        <f>_xlfn.XLOOKUP(A999,Routing_instructions!$A$2:$A$1156,Routing_instructions!$B$2:$B$1156)</f>
        <v>VSS</v>
      </c>
      <c r="D999">
        <v>92.168604000000002</v>
      </c>
      <c r="E999">
        <v>36.209916</v>
      </c>
    </row>
    <row r="1000" spans="1:5">
      <c r="A1000" t="s">
        <v>1607</v>
      </c>
      <c r="B1000" t="str">
        <f>_xlfn.XLOOKUP(A1000,Routing_instructions!$A$2:$A$1156,Routing_instructions!$B$2:$B$1156)</f>
        <v>VCCDDQTX</v>
      </c>
      <c r="D1000">
        <v>95.460443999999995</v>
      </c>
      <c r="E1000">
        <v>36.209916</v>
      </c>
    </row>
    <row r="1001" spans="1:5">
      <c r="A1001" t="s">
        <v>1149</v>
      </c>
      <c r="B1001" t="str">
        <f>_xlfn.XLOOKUP(A1001,Routing_instructions!$A$2:$A$1156,Routing_instructions!$B$2:$B$1156)</f>
        <v>VSS</v>
      </c>
      <c r="D1001">
        <v>102.043799999999</v>
      </c>
      <c r="E1001">
        <v>36.209916</v>
      </c>
    </row>
    <row r="1002" spans="1:5">
      <c r="A1002" t="s">
        <v>1148</v>
      </c>
      <c r="B1002" t="str">
        <f>_xlfn.XLOOKUP(A1002,Routing_instructions!$A$2:$A$1156,Routing_instructions!$B$2:$B$1156)</f>
        <v>VSS</v>
      </c>
      <c r="D1002">
        <v>105.33564</v>
      </c>
      <c r="E1002">
        <v>36.209916</v>
      </c>
    </row>
    <row r="1003" spans="1:5">
      <c r="A1003" t="s">
        <v>1147</v>
      </c>
      <c r="B1003" t="str">
        <f>_xlfn.XLOOKUP(A1003,Routing_instructions!$A$2:$A$1156,Routing_instructions!$B$2:$B$1156)</f>
        <v>VSS</v>
      </c>
      <c r="D1003">
        <v>108.62748000000001</v>
      </c>
      <c r="E1003">
        <v>36.209916</v>
      </c>
    </row>
    <row r="1004" spans="1:5">
      <c r="A1004" t="s">
        <v>1146</v>
      </c>
      <c r="B1004" t="str">
        <f>_xlfn.XLOOKUP(A1004,Routing_instructions!$A$2:$A$1156,Routing_instructions!$B$2:$B$1156)</f>
        <v>VSS</v>
      </c>
      <c r="D1004">
        <v>111.919319999999</v>
      </c>
      <c r="E1004">
        <v>36.209916</v>
      </c>
    </row>
    <row r="1005" spans="1:5">
      <c r="A1005" t="s">
        <v>1144</v>
      </c>
      <c r="B1005" t="str">
        <f>_xlfn.XLOOKUP(A1005,Routing_instructions!$A$2:$A$1156,Routing_instructions!$B$2:$B$1156)</f>
        <v>VSS</v>
      </c>
      <c r="D1005">
        <v>115.211159999999</v>
      </c>
      <c r="E1005">
        <v>36.209916</v>
      </c>
    </row>
    <row r="1006" spans="1:5">
      <c r="A1006" t="s">
        <v>1143</v>
      </c>
      <c r="B1006" t="str">
        <f>_xlfn.XLOOKUP(A1006,Routing_instructions!$A$2:$A$1156,Routing_instructions!$B$2:$B$1156)</f>
        <v>VSS</v>
      </c>
      <c r="D1006">
        <v>118.503</v>
      </c>
      <c r="E1006">
        <v>36.209916</v>
      </c>
    </row>
    <row r="1007" spans="1:5">
      <c r="A1007" t="s">
        <v>1138</v>
      </c>
      <c r="B1007" t="str">
        <f>_xlfn.XLOOKUP(A1007,Routing_instructions!$A$2:$A$1156,Routing_instructions!$B$2:$B$1156)</f>
        <v>VSS</v>
      </c>
      <c r="D1007">
        <v>121.79483999999999</v>
      </c>
      <c r="E1007">
        <v>36.209916</v>
      </c>
    </row>
    <row r="1008" spans="1:5">
      <c r="A1008" t="s">
        <v>1134</v>
      </c>
      <c r="B1008" t="str">
        <f>_xlfn.XLOOKUP(A1008,Routing_instructions!$A$2:$A$1156,Routing_instructions!$B$2:$B$1156)</f>
        <v>VSS</v>
      </c>
      <c r="D1008">
        <v>125.08668</v>
      </c>
      <c r="E1008">
        <v>36.209916</v>
      </c>
    </row>
    <row r="1009" spans="1:9">
      <c r="A1009" t="s">
        <v>1131</v>
      </c>
      <c r="B1009" t="str">
        <f>_xlfn.XLOOKUP(A1009,Routing_instructions!$A$2:$A$1156,Routing_instructions!$B$2:$B$1156)</f>
        <v>VSS</v>
      </c>
      <c r="D1009">
        <v>128.37852000000001</v>
      </c>
      <c r="E1009">
        <v>36.209916</v>
      </c>
    </row>
    <row r="1010" spans="1:9">
      <c r="A1010" t="s">
        <v>1664</v>
      </c>
      <c r="B1010" t="str">
        <f>_xlfn.XLOOKUP(A1010,Routing_instructions!$A$2:$A$1156,Routing_instructions!$B$2:$B$1156)</f>
        <v>XPCITXP[0]</v>
      </c>
      <c r="D1010">
        <v>0</v>
      </c>
      <c r="E1010">
        <v>39.501756</v>
      </c>
    </row>
    <row r="1011" spans="1:9">
      <c r="A1011" t="s">
        <v>1662</v>
      </c>
      <c r="B1011" t="str">
        <f>_xlfn.XLOOKUP(A1011,Routing_instructions!$A$2:$A$1156,Routing_instructions!$B$2:$B$1156)</f>
        <v>XPCITXN[0]</v>
      </c>
      <c r="C1011" t="s">
        <v>2174</v>
      </c>
      <c r="D1011">
        <v>3.29039999999998</v>
      </c>
      <c r="E1011">
        <v>39.501756</v>
      </c>
      <c r="F1011">
        <v>609107</v>
      </c>
      <c r="G1011">
        <v>807039</v>
      </c>
      <c r="H1011">
        <v>704117</v>
      </c>
      <c r="I1011">
        <v>507088</v>
      </c>
    </row>
    <row r="1012" spans="1:9">
      <c r="A1012" t="s">
        <v>1430</v>
      </c>
      <c r="B1012" t="str">
        <f>_xlfn.XLOOKUP(A1012,Routing_instructions!$A$2:$A$1156,Routing_instructions!$B$2:$B$1156)</f>
        <v>XSDPCIPLL_DIGVIEW[1]</v>
      </c>
      <c r="C1012" t="s">
        <v>2175</v>
      </c>
      <c r="D1012">
        <v>6.5843999999999596</v>
      </c>
      <c r="E1012">
        <v>39.501756</v>
      </c>
      <c r="F1012">
        <v>609090</v>
      </c>
      <c r="G1012">
        <v>809092</v>
      </c>
      <c r="H1012">
        <v>704099</v>
      </c>
      <c r="I1012">
        <v>507092</v>
      </c>
    </row>
    <row r="1013" spans="1:9">
      <c r="A1013" t="s">
        <v>1784</v>
      </c>
      <c r="B1013" t="str">
        <f>_xlfn.XLOOKUP(A1013,Routing_instructions!$A$2:$A$1156,Routing_instructions!$B$2:$B$1156)</f>
        <v>XPCIRCOMP</v>
      </c>
      <c r="C1013" t="s">
        <v>2175</v>
      </c>
      <c r="D1013">
        <v>9.8747999999999596</v>
      </c>
      <c r="E1013">
        <v>39.501756</v>
      </c>
      <c r="F1013">
        <v>609087</v>
      </c>
      <c r="G1013">
        <v>809094</v>
      </c>
      <c r="H1013">
        <v>704100</v>
      </c>
      <c r="I1013">
        <v>507090</v>
      </c>
    </row>
    <row r="1014" spans="1:9">
      <c r="A1014" t="s">
        <v>1077</v>
      </c>
      <c r="B1014" t="str">
        <f>_xlfn.XLOOKUP(A1014,Routing_instructions!$A$2:$A$1156,Routing_instructions!$B$2:$B$1156)</f>
        <v>XPCIANADEBUG[1]</v>
      </c>
      <c r="D1014">
        <v>13.165199999999899</v>
      </c>
      <c r="E1014">
        <v>39.501756</v>
      </c>
    </row>
    <row r="1015" spans="1:9">
      <c r="A1015" t="s">
        <v>1776</v>
      </c>
      <c r="B1015" t="str">
        <f>_xlfn.XLOOKUP(A1015,Routing_instructions!$A$2:$A$1156,Routing_instructions!$B$2:$B$1156)</f>
        <v>XPCIIBIAS</v>
      </c>
      <c r="D1015">
        <v>16.459199999999999</v>
      </c>
      <c r="E1015">
        <v>39.501756</v>
      </c>
    </row>
    <row r="1016" spans="1:9">
      <c r="A1016" t="s">
        <v>1179</v>
      </c>
      <c r="B1016" t="str">
        <f>_xlfn.XLOOKUP(A1016,Routing_instructions!$A$2:$A$1156,Routing_instructions!$B$2:$B$1156)</f>
        <v>XPCISCANMODE[0]</v>
      </c>
      <c r="D1016">
        <v>19.749599999999901</v>
      </c>
      <c r="E1016">
        <v>39.501756</v>
      </c>
    </row>
    <row r="1017" spans="1:9">
      <c r="A1017" t="s">
        <v>1700</v>
      </c>
      <c r="B1017" t="str">
        <f>_xlfn.XLOOKUP(A1017,Routing_instructions!$A$2:$A$1156,Routing_instructions!$B$2:$B$1156)</f>
        <v>VCCSDCLK_NOM</v>
      </c>
      <c r="D1017">
        <v>23.043599999999898</v>
      </c>
      <c r="E1017">
        <v>39.501756</v>
      </c>
      <c r="F1017">
        <v>604035</v>
      </c>
      <c r="G1017">
        <v>802057</v>
      </c>
      <c r="H1017">
        <v>706018</v>
      </c>
      <c r="I1017">
        <v>506026</v>
      </c>
    </row>
    <row r="1018" spans="1:9">
      <c r="A1018" t="s">
        <v>1322</v>
      </c>
      <c r="B1018" t="str">
        <f>_xlfn.XLOOKUP(A1018,Routing_instructions!$A$2:$A$1156,Routing_instructions!$B$2:$B$1156)</f>
        <v>VCCIO_HV</v>
      </c>
      <c r="D1018">
        <v>105.33564</v>
      </c>
      <c r="E1018">
        <v>39.501756</v>
      </c>
    </row>
    <row r="1019" spans="1:9">
      <c r="A1019" t="s">
        <v>1321</v>
      </c>
      <c r="B1019" t="str">
        <f>_xlfn.XLOOKUP(A1019,Routing_instructions!$A$2:$A$1156,Routing_instructions!$B$2:$B$1156)</f>
        <v>VCCIO_HV</v>
      </c>
      <c r="D1019">
        <v>108.62748000000001</v>
      </c>
      <c r="E1019">
        <v>39.501756</v>
      </c>
    </row>
    <row r="1020" spans="1:9">
      <c r="A1020" t="s">
        <v>1320</v>
      </c>
      <c r="B1020" t="str">
        <f>_xlfn.XLOOKUP(A1020,Routing_instructions!$A$2:$A$1156,Routing_instructions!$B$2:$B$1156)</f>
        <v>VCCIO_UHV</v>
      </c>
      <c r="D1020">
        <v>111.919319999999</v>
      </c>
      <c r="E1020">
        <v>39.501756</v>
      </c>
    </row>
    <row r="1021" spans="1:9">
      <c r="A1021" t="s">
        <v>1319</v>
      </c>
      <c r="B1021" t="str">
        <f>_xlfn.XLOOKUP(A1021,Routing_instructions!$A$2:$A$1156,Routing_instructions!$B$2:$B$1156)</f>
        <v>VCCIO_UHV</v>
      </c>
      <c r="D1021">
        <v>115.211159999999</v>
      </c>
      <c r="E1021">
        <v>39.501756</v>
      </c>
    </row>
    <row r="1022" spans="1:9">
      <c r="A1022" t="s">
        <v>859</v>
      </c>
      <c r="B1022" t="str">
        <f>_xlfn.XLOOKUP(A1022,Routing_instructions!$A$2:$A$1156,Routing_instructions!$B$2:$B$1156)</f>
        <v>VSS</v>
      </c>
      <c r="D1022">
        <v>118.503</v>
      </c>
      <c r="E1022">
        <v>39.501756</v>
      </c>
      <c r="F1022">
        <v>601007</v>
      </c>
      <c r="G1022">
        <v>805044</v>
      </c>
      <c r="H1022">
        <v>706006</v>
      </c>
      <c r="I1022">
        <v>505055</v>
      </c>
    </row>
    <row r="1023" spans="1:9">
      <c r="A1023" t="s">
        <v>1646</v>
      </c>
      <c r="B1023" t="str">
        <f>_xlfn.XLOOKUP(A1023,Routing_instructions!$A$2:$A$1156,Routing_instructions!$B$2:$B$1156)</f>
        <v>XDDR_3BDQ[1]</v>
      </c>
      <c r="D1023">
        <v>121.79483999999999</v>
      </c>
      <c r="E1023">
        <v>39.501756</v>
      </c>
      <c r="F1023">
        <v>601035</v>
      </c>
      <c r="G1023">
        <v>805041</v>
      </c>
      <c r="H1023">
        <v>707086</v>
      </c>
      <c r="I1023">
        <v>505080</v>
      </c>
    </row>
    <row r="1024" spans="1:9">
      <c r="A1024" t="s">
        <v>1674</v>
      </c>
      <c r="B1024" t="str">
        <f>_xlfn.XLOOKUP(A1024,Routing_instructions!$A$2:$A$1156,Routing_instructions!$B$2:$B$1156)</f>
        <v>XDDR_3BDQSN</v>
      </c>
      <c r="D1024">
        <v>125.08668</v>
      </c>
      <c r="E1024">
        <v>39.501756</v>
      </c>
      <c r="F1024">
        <v>602078</v>
      </c>
      <c r="G1024">
        <v>804032</v>
      </c>
      <c r="H1024">
        <v>709007</v>
      </c>
      <c r="I1024">
        <v>506010</v>
      </c>
    </row>
    <row r="1025" spans="1:9">
      <c r="A1025" t="s">
        <v>1248</v>
      </c>
      <c r="B1025" t="str">
        <f>_xlfn.XLOOKUP(A1025,Routing_instructions!$A$2:$A$1156,Routing_instructions!$B$2:$B$1156)</f>
        <v>XDDR_3BDQ[0]</v>
      </c>
      <c r="D1025">
        <v>128.37852000000001</v>
      </c>
      <c r="E1025">
        <v>39.501756</v>
      </c>
      <c r="F1025">
        <v>601033</v>
      </c>
      <c r="G1025">
        <v>805083</v>
      </c>
      <c r="H1025">
        <v>709004</v>
      </c>
      <c r="I1025">
        <v>505078</v>
      </c>
    </row>
    <row r="1026" spans="1:9">
      <c r="A1026" t="s">
        <v>987</v>
      </c>
      <c r="B1026" t="str">
        <f>_xlfn.XLOOKUP(A1026,Routing_instructions!$A$2:$A$1156,Routing_instructions!$B$2:$B$1156)</f>
        <v>VSS</v>
      </c>
      <c r="C1026" t="s">
        <v>2176</v>
      </c>
      <c r="D1026">
        <v>0</v>
      </c>
      <c r="E1026">
        <v>42.793596000000001</v>
      </c>
      <c r="F1026">
        <v>607037</v>
      </c>
      <c r="G1026">
        <v>804028</v>
      </c>
      <c r="H1026">
        <v>709017</v>
      </c>
      <c r="I1026">
        <v>509021</v>
      </c>
    </row>
    <row r="1027" spans="1:9">
      <c r="A1027" t="s">
        <v>996</v>
      </c>
      <c r="B1027" t="str">
        <f>_xlfn.XLOOKUP(A1027,Routing_instructions!$A$2:$A$1156,Routing_instructions!$B$2:$B$1156)</f>
        <v>VSS</v>
      </c>
      <c r="C1027" t="s">
        <v>2177</v>
      </c>
      <c r="D1027">
        <v>3.29039999999998</v>
      </c>
      <c r="E1027">
        <v>42.793596000000001</v>
      </c>
      <c r="F1027">
        <v>607038</v>
      </c>
      <c r="G1027">
        <v>804030</v>
      </c>
      <c r="H1027">
        <v>709023</v>
      </c>
      <c r="I1027">
        <v>509018</v>
      </c>
    </row>
    <row r="1028" spans="1:9">
      <c r="A1028" t="s">
        <v>991</v>
      </c>
      <c r="B1028" t="str">
        <f>_xlfn.XLOOKUP(A1028,Routing_instructions!$A$2:$A$1156,Routing_instructions!$B$2:$B$1156)</f>
        <v>VSS</v>
      </c>
      <c r="C1028" t="s">
        <v>2178</v>
      </c>
      <c r="D1028">
        <v>6.5843999999999596</v>
      </c>
      <c r="E1028">
        <v>42.793596000000001</v>
      </c>
      <c r="F1028">
        <v>609108</v>
      </c>
      <c r="G1028">
        <v>807040</v>
      </c>
      <c r="H1028">
        <v>704118</v>
      </c>
      <c r="I1028">
        <v>507086</v>
      </c>
    </row>
    <row r="1029" spans="1:9">
      <c r="A1029" t="s">
        <v>1871</v>
      </c>
      <c r="B1029" t="str">
        <f>_xlfn.XLOOKUP(A1029,Routing_instructions!$A$2:$A$1156,Routing_instructions!$B$2:$B$1156)</f>
        <v>XSDPLL_BPCLKN</v>
      </c>
      <c r="C1029" t="s">
        <v>2179</v>
      </c>
      <c r="D1029">
        <v>9.8747999999999596</v>
      </c>
      <c r="E1029">
        <v>42.793596000000001</v>
      </c>
      <c r="F1029">
        <v>608048</v>
      </c>
      <c r="G1029">
        <v>809098</v>
      </c>
      <c r="H1029">
        <v>705058</v>
      </c>
      <c r="I1029">
        <v>507106</v>
      </c>
    </row>
    <row r="1030" spans="1:9">
      <c r="A1030" t="s">
        <v>1433</v>
      </c>
      <c r="B1030" t="str">
        <f>_xlfn.XLOOKUP(A1030,Routing_instructions!$A$2:$A$1156,Routing_instructions!$B$2:$B$1156)</f>
        <v>XSDPCIPLL_RESET</v>
      </c>
      <c r="C1030" t="s">
        <v>2179</v>
      </c>
      <c r="D1030">
        <v>13.165199999999899</v>
      </c>
      <c r="E1030">
        <v>42.793596000000001</v>
      </c>
      <c r="F1030">
        <v>608047</v>
      </c>
      <c r="G1030">
        <v>809095</v>
      </c>
      <c r="H1030">
        <v>705057</v>
      </c>
      <c r="I1030">
        <v>507104</v>
      </c>
    </row>
    <row r="1031" spans="1:9">
      <c r="A1031" t="s">
        <v>1806</v>
      </c>
      <c r="B1031" t="str">
        <f>_xlfn.XLOOKUP(A1031,Routing_instructions!$A$2:$A$1156,Routing_instructions!$B$2:$B$1156)</f>
        <v>XSDPCIPLL_IBIAS</v>
      </c>
      <c r="D1031">
        <v>16.459199999999999</v>
      </c>
      <c r="E1031">
        <v>42.793596000000001</v>
      </c>
    </row>
    <row r="1032" spans="1:9">
      <c r="A1032" t="s">
        <v>1075</v>
      </c>
      <c r="B1032" t="str">
        <f>_xlfn.XLOOKUP(A1032,Routing_instructions!$A$2:$A$1156,Routing_instructions!$B$2:$B$1156)</f>
        <v>XPCIANADEBUG[0]</v>
      </c>
      <c r="D1032">
        <v>19.749599999999901</v>
      </c>
      <c r="E1032">
        <v>42.793596000000001</v>
      </c>
      <c r="F1032">
        <v>606123</v>
      </c>
      <c r="G1032">
        <v>804038</v>
      </c>
      <c r="H1032">
        <v>705054</v>
      </c>
      <c r="I1032">
        <v>504096</v>
      </c>
    </row>
    <row r="1033" spans="1:9">
      <c r="A1033" t="s">
        <v>1213</v>
      </c>
      <c r="B1033" t="str">
        <f>_xlfn.XLOOKUP(A1033,Routing_instructions!$A$2:$A$1156,Routing_instructions!$B$2:$B$1156)</f>
        <v>XPCISDPLL_REFCLKIN</v>
      </c>
      <c r="D1033">
        <v>23.043599999999898</v>
      </c>
      <c r="E1033">
        <v>42.793596000000001</v>
      </c>
    </row>
    <row r="1034" spans="1:9">
      <c r="A1034" t="s">
        <v>1635</v>
      </c>
      <c r="B1034" t="str">
        <f>_xlfn.XLOOKUP(A1034,Routing_instructions!$A$2:$A$1156,Routing_instructions!$B$2:$B$1156)</f>
        <v>VCCIO_EHV</v>
      </c>
      <c r="D1034">
        <v>105.33564</v>
      </c>
      <c r="E1034">
        <v>42.793596000000001</v>
      </c>
    </row>
    <row r="1035" spans="1:9">
      <c r="A1035" t="s">
        <v>1634</v>
      </c>
      <c r="B1035" t="str">
        <f>_xlfn.XLOOKUP(A1035,Routing_instructions!$A$2:$A$1156,Routing_instructions!$B$2:$B$1156)</f>
        <v>VCCIO_EHV</v>
      </c>
      <c r="D1035">
        <v>108.62748000000001</v>
      </c>
      <c r="E1035">
        <v>42.793596000000001</v>
      </c>
    </row>
    <row r="1036" spans="1:9">
      <c r="A1036" t="s">
        <v>1462</v>
      </c>
      <c r="B1036" t="str">
        <f>_xlfn.XLOOKUP(A1036,Routing_instructions!$A$2:$A$1156,Routing_instructions!$B$2:$B$1156)</f>
        <v>VSS</v>
      </c>
      <c r="D1036">
        <v>111.919319999999</v>
      </c>
      <c r="E1036">
        <v>42.793596000000001</v>
      </c>
    </row>
    <row r="1037" spans="1:9">
      <c r="A1037" t="s">
        <v>1461</v>
      </c>
      <c r="B1037" t="str">
        <f>_xlfn.XLOOKUP(A1037,Routing_instructions!$A$2:$A$1156,Routing_instructions!$B$2:$B$1156)</f>
        <v>VSS</v>
      </c>
      <c r="D1037">
        <v>115.211159999999</v>
      </c>
      <c r="E1037">
        <v>42.793596000000001</v>
      </c>
    </row>
    <row r="1038" spans="1:9">
      <c r="A1038" t="s">
        <v>1127</v>
      </c>
      <c r="B1038" t="str">
        <f>_xlfn.XLOOKUP(A1038,Routing_instructions!$A$2:$A$1156,Routing_instructions!$B$2:$B$1156)</f>
        <v>VSS</v>
      </c>
      <c r="D1038">
        <v>118.503</v>
      </c>
      <c r="E1038">
        <v>42.793596000000001</v>
      </c>
    </row>
    <row r="1039" spans="1:9">
      <c r="A1039" t="s">
        <v>918</v>
      </c>
      <c r="B1039" t="str">
        <f>_xlfn.XLOOKUP(A1039,Routing_instructions!$A$2:$A$1156,Routing_instructions!$B$2:$B$1156)</f>
        <v>VSS</v>
      </c>
      <c r="D1039">
        <v>121.79483999999999</v>
      </c>
      <c r="E1039">
        <v>42.793596000000001</v>
      </c>
      <c r="F1039">
        <v>609101</v>
      </c>
      <c r="G1039">
        <v>809115</v>
      </c>
      <c r="H1039">
        <v>707085</v>
      </c>
      <c r="I1039">
        <v>503009</v>
      </c>
    </row>
    <row r="1040" spans="1:9">
      <c r="A1040" t="s">
        <v>1677</v>
      </c>
      <c r="B1040" t="str">
        <f>_xlfn.XLOOKUP(A1040,Routing_instructions!$A$2:$A$1156,Routing_instructions!$B$2:$B$1156)</f>
        <v>XDDR_3BDQSP</v>
      </c>
      <c r="D1040">
        <v>125.08668</v>
      </c>
      <c r="E1040">
        <v>42.793596000000001</v>
      </c>
      <c r="F1040">
        <v>601034</v>
      </c>
      <c r="G1040">
        <v>802046</v>
      </c>
      <c r="H1040">
        <v>709029</v>
      </c>
      <c r="I1040">
        <v>506012</v>
      </c>
    </row>
    <row r="1041" spans="1:9">
      <c r="A1041" t="s">
        <v>1649</v>
      </c>
      <c r="B1041" t="str">
        <f>_xlfn.XLOOKUP(A1041,Routing_instructions!$A$2:$A$1156,Routing_instructions!$B$2:$B$1156)</f>
        <v>XDDR_3BDQ[2]</v>
      </c>
      <c r="D1041">
        <v>128.37852000000001</v>
      </c>
      <c r="E1041">
        <v>42.793596000000001</v>
      </c>
    </row>
    <row r="1042" spans="1:9">
      <c r="A1042" t="s">
        <v>1666</v>
      </c>
      <c r="B1042" t="str">
        <f>_xlfn.XLOOKUP(A1042,Routing_instructions!$A$2:$A$1156,Routing_instructions!$B$2:$B$1156)</f>
        <v>XPCITXP[1]</v>
      </c>
      <c r="C1042" t="s">
        <v>2180</v>
      </c>
      <c r="D1042">
        <v>0</v>
      </c>
      <c r="E1042">
        <v>46.0854360000003</v>
      </c>
      <c r="F1042">
        <v>604031</v>
      </c>
      <c r="G1042">
        <v>805048</v>
      </c>
      <c r="H1042">
        <v>709015</v>
      </c>
      <c r="I1042">
        <v>509024</v>
      </c>
    </row>
    <row r="1043" spans="1:9">
      <c r="A1043" t="s">
        <v>1665</v>
      </c>
      <c r="B1043" t="str">
        <f>_xlfn.XLOOKUP(A1043,Routing_instructions!$A$2:$A$1156,Routing_instructions!$B$2:$B$1156)</f>
        <v>XPCITXN[1]</v>
      </c>
      <c r="C1043" t="s">
        <v>2181</v>
      </c>
      <c r="D1043">
        <v>3.29039999999998</v>
      </c>
      <c r="E1043">
        <v>46.0854360000003</v>
      </c>
      <c r="F1043">
        <v>604032</v>
      </c>
      <c r="G1043">
        <v>805046</v>
      </c>
      <c r="H1043">
        <v>709016</v>
      </c>
      <c r="I1043">
        <v>509023</v>
      </c>
    </row>
    <row r="1044" spans="1:9">
      <c r="A1044" t="s">
        <v>1101</v>
      </c>
      <c r="B1044" t="str">
        <f>_xlfn.XLOOKUP(A1044,Routing_instructions!$A$2:$A$1156,Routing_instructions!$B$2:$B$1156)</f>
        <v>XPCIDFXCLKOUT</v>
      </c>
      <c r="D1044">
        <v>6.5843999999999596</v>
      </c>
      <c r="E1044">
        <v>46.0854360000003</v>
      </c>
    </row>
    <row r="1045" spans="1:9">
      <c r="A1045" t="s">
        <v>1872</v>
      </c>
      <c r="B1045" t="str">
        <f>_xlfn.XLOOKUP(A1045,Routing_instructions!$A$2:$A$1156,Routing_instructions!$B$2:$B$1156)</f>
        <v>XSDPLL_BPCLKP</v>
      </c>
      <c r="C1045" t="s">
        <v>2182</v>
      </c>
      <c r="D1045">
        <v>9.8747999999999596</v>
      </c>
      <c r="E1045">
        <v>46.0854360000003</v>
      </c>
      <c r="F1045">
        <v>609096</v>
      </c>
      <c r="G1045">
        <v>808050</v>
      </c>
      <c r="H1045">
        <v>704127</v>
      </c>
      <c r="I1045">
        <v>505044</v>
      </c>
    </row>
    <row r="1046" spans="1:9">
      <c r="A1046" t="s">
        <v>975</v>
      </c>
      <c r="B1046" t="str">
        <f>_xlfn.XLOOKUP(A1046,Routing_instructions!$A$2:$A$1156,Routing_instructions!$B$2:$B$1156)</f>
        <v>VSS</v>
      </c>
      <c r="C1046" t="s">
        <v>2182</v>
      </c>
      <c r="D1046">
        <v>13.165199999999899</v>
      </c>
      <c r="E1046">
        <v>46.0854360000003</v>
      </c>
      <c r="F1046">
        <v>609094</v>
      </c>
      <c r="G1046">
        <v>808048</v>
      </c>
      <c r="H1046">
        <v>704128</v>
      </c>
      <c r="I1046">
        <v>505042</v>
      </c>
    </row>
    <row r="1047" spans="1:9">
      <c r="A1047" t="s">
        <v>1870</v>
      </c>
      <c r="B1047" t="str">
        <f>_xlfn.XLOOKUP(A1047,Routing_instructions!$A$2:$A$1156,Routing_instructions!$B$2:$B$1156)</f>
        <v>XSDPLL_ANADEBUG_HV</v>
      </c>
      <c r="C1047" t="s">
        <v>2183</v>
      </c>
      <c r="D1047">
        <v>16.459199999999999</v>
      </c>
      <c r="E1047">
        <v>46.0854360000003</v>
      </c>
      <c r="F1047">
        <v>609108</v>
      </c>
      <c r="G1047">
        <v>807040</v>
      </c>
      <c r="H1047">
        <v>704118</v>
      </c>
      <c r="I1047">
        <v>507086</v>
      </c>
    </row>
    <row r="1048" spans="1:9">
      <c r="A1048" t="s">
        <v>1198</v>
      </c>
      <c r="B1048" t="str">
        <f>_xlfn.XLOOKUP(A1048,Routing_instructions!$A$2:$A$1156,Routing_instructions!$B$2:$B$1156)</f>
        <v>XPCISCANMODE[2]</v>
      </c>
      <c r="C1048" t="s">
        <v>2183</v>
      </c>
      <c r="D1048">
        <v>19.749599999999901</v>
      </c>
      <c r="E1048">
        <v>46.0854360000003</v>
      </c>
      <c r="F1048">
        <v>609107</v>
      </c>
      <c r="G1048">
        <v>807039</v>
      </c>
      <c r="H1048">
        <v>704117</v>
      </c>
      <c r="I1048">
        <v>507088</v>
      </c>
    </row>
    <row r="1049" spans="1:9">
      <c r="A1049" t="s">
        <v>1701</v>
      </c>
      <c r="B1049" t="str">
        <f>_xlfn.XLOOKUP(A1049,Routing_instructions!$A$2:$A$1156,Routing_instructions!$B$2:$B$1156)</f>
        <v>VCCSDOSC</v>
      </c>
      <c r="D1049">
        <v>23.043599999999898</v>
      </c>
      <c r="E1049">
        <v>46.0854360000003</v>
      </c>
    </row>
    <row r="1050" spans="1:9">
      <c r="A1050" t="s">
        <v>1466</v>
      </c>
      <c r="B1050" t="str">
        <f>_xlfn.XLOOKUP(A1050,Routing_instructions!$A$2:$A$1156,Routing_instructions!$B$2:$B$1156)</f>
        <v>VSS</v>
      </c>
      <c r="D1050">
        <v>105.33564</v>
      </c>
      <c r="E1050">
        <v>46.0854360000003</v>
      </c>
    </row>
    <row r="1051" spans="1:9">
      <c r="A1051" t="s">
        <v>1465</v>
      </c>
      <c r="B1051" t="str">
        <f>_xlfn.XLOOKUP(A1051,Routing_instructions!$A$2:$A$1156,Routing_instructions!$B$2:$B$1156)</f>
        <v>VSS</v>
      </c>
      <c r="D1051">
        <v>108.62748000000001</v>
      </c>
      <c r="E1051">
        <v>46.0854360000003</v>
      </c>
    </row>
    <row r="1052" spans="1:9">
      <c r="A1052" t="s">
        <v>1464</v>
      </c>
      <c r="B1052" t="str">
        <f>_xlfn.XLOOKUP(A1052,Routing_instructions!$A$2:$A$1156,Routing_instructions!$B$2:$B$1156)</f>
        <v>VSS</v>
      </c>
      <c r="D1052">
        <v>111.919319999999</v>
      </c>
      <c r="E1052">
        <v>46.0854360000003</v>
      </c>
    </row>
    <row r="1053" spans="1:9">
      <c r="A1053" t="s">
        <v>1463</v>
      </c>
      <c r="B1053" t="str">
        <f>_xlfn.XLOOKUP(A1053,Routing_instructions!$A$2:$A$1156,Routing_instructions!$B$2:$B$1156)</f>
        <v>VSS</v>
      </c>
      <c r="D1053">
        <v>115.211159999999</v>
      </c>
      <c r="E1053">
        <v>46.0854360000003</v>
      </c>
    </row>
    <row r="1054" spans="1:9">
      <c r="A1054" t="s">
        <v>860</v>
      </c>
      <c r="B1054" t="str">
        <f>_xlfn.XLOOKUP(A1054,Routing_instructions!$A$2:$A$1156,Routing_instructions!$B$2:$B$1156)</f>
        <v>VSS</v>
      </c>
      <c r="D1054">
        <v>118.503</v>
      </c>
      <c r="E1054">
        <v>46.0854360000003</v>
      </c>
      <c r="F1054">
        <v>608053</v>
      </c>
      <c r="G1054">
        <v>808054</v>
      </c>
      <c r="H1054">
        <v>709001</v>
      </c>
      <c r="I1054">
        <v>505045</v>
      </c>
    </row>
    <row r="1055" spans="1:9">
      <c r="A1055" t="s">
        <v>1658</v>
      </c>
      <c r="B1055" t="str">
        <f>_xlfn.XLOOKUP(A1055,Routing_instructions!$A$2:$A$1156,Routing_instructions!$B$2:$B$1156)</f>
        <v>XDDR_3BDQ[5]</v>
      </c>
      <c r="D1055">
        <v>121.79483999999999</v>
      </c>
      <c r="E1055">
        <v>46.0854360000003</v>
      </c>
      <c r="F1055">
        <v>608079</v>
      </c>
      <c r="G1055">
        <v>809103</v>
      </c>
      <c r="H1055">
        <v>708050</v>
      </c>
      <c r="I1055">
        <v>503011</v>
      </c>
    </row>
    <row r="1056" spans="1:9">
      <c r="A1056" t="s">
        <v>1652</v>
      </c>
      <c r="B1056" t="str">
        <f>_xlfn.XLOOKUP(A1056,Routing_instructions!$A$2:$A$1156,Routing_instructions!$B$2:$B$1156)</f>
        <v>XDDR_3BDQ[3]</v>
      </c>
      <c r="D1056">
        <v>125.08668</v>
      </c>
      <c r="E1056">
        <v>46.0854360000003</v>
      </c>
      <c r="F1056">
        <v>601032</v>
      </c>
      <c r="G1056">
        <v>802083</v>
      </c>
      <c r="H1056">
        <v>709028</v>
      </c>
      <c r="I1056">
        <v>507125</v>
      </c>
    </row>
    <row r="1057" spans="1:9">
      <c r="A1057" t="s">
        <v>1655</v>
      </c>
      <c r="B1057" t="str">
        <f>_xlfn.XLOOKUP(A1057,Routing_instructions!$A$2:$A$1156,Routing_instructions!$B$2:$B$1156)</f>
        <v>XDDR_3BDQ[4]</v>
      </c>
      <c r="D1057">
        <v>128.37852000000001</v>
      </c>
      <c r="E1057">
        <v>46.0854360000003</v>
      </c>
      <c r="F1057">
        <v>601031</v>
      </c>
      <c r="G1057">
        <v>802043</v>
      </c>
      <c r="H1057">
        <v>709030</v>
      </c>
      <c r="I1057">
        <v>507091</v>
      </c>
    </row>
    <row r="1058" spans="1:9">
      <c r="A1058" t="s">
        <v>948</v>
      </c>
      <c r="B1058" t="str">
        <f>_xlfn.XLOOKUP(A1058,Routing_instructions!$A$2:$A$1156,Routing_instructions!$B$2:$B$1156)</f>
        <v>VSS</v>
      </c>
      <c r="D1058">
        <v>0</v>
      </c>
      <c r="E1058">
        <v>49.3772760000003</v>
      </c>
      <c r="F1058">
        <v>602045</v>
      </c>
      <c r="G1058">
        <v>802061</v>
      </c>
      <c r="H1058">
        <v>706029</v>
      </c>
      <c r="I1058">
        <v>507108</v>
      </c>
    </row>
    <row r="1059" spans="1:9">
      <c r="A1059" t="s">
        <v>945</v>
      </c>
      <c r="B1059" t="str">
        <f>_xlfn.XLOOKUP(A1059,Routing_instructions!$A$2:$A$1156,Routing_instructions!$B$2:$B$1156)</f>
        <v>VSS</v>
      </c>
      <c r="D1059">
        <v>3.29039999999998</v>
      </c>
      <c r="E1059">
        <v>49.3772760000003</v>
      </c>
      <c r="F1059">
        <v>603124</v>
      </c>
      <c r="G1059">
        <v>802079</v>
      </c>
      <c r="H1059">
        <v>706033</v>
      </c>
      <c r="I1059">
        <v>507110</v>
      </c>
    </row>
    <row r="1060" spans="1:9">
      <c r="A1060" t="s">
        <v>1111</v>
      </c>
      <c r="B1060" t="str">
        <f>_xlfn.XLOOKUP(A1060,Routing_instructions!$A$2:$A$1156,Routing_instructions!$B$2:$B$1156)</f>
        <v>XPCIDIGDEBUG[5]</v>
      </c>
      <c r="C1060" t="s">
        <v>2184</v>
      </c>
      <c r="D1060">
        <v>6.5843999999999596</v>
      </c>
      <c r="E1060">
        <v>49.3772760000003</v>
      </c>
      <c r="F1060">
        <v>602049</v>
      </c>
      <c r="G1060">
        <v>802052</v>
      </c>
      <c r="H1060">
        <v>706020</v>
      </c>
      <c r="I1060">
        <v>509010</v>
      </c>
    </row>
    <row r="1061" spans="1:9">
      <c r="A1061" t="s">
        <v>1432</v>
      </c>
      <c r="B1061" t="str">
        <f>_xlfn.XLOOKUP(A1061,Routing_instructions!$A$2:$A$1156,Routing_instructions!$B$2:$B$1156)</f>
        <v>XSDPCIPLL_HSOUT_OD</v>
      </c>
      <c r="C1061" t="s">
        <v>2185</v>
      </c>
      <c r="D1061">
        <v>9.8747999999999596</v>
      </c>
      <c r="E1061">
        <v>49.3772760000003</v>
      </c>
      <c r="F1061">
        <v>602050</v>
      </c>
      <c r="G1061">
        <v>802050</v>
      </c>
      <c r="H1061">
        <v>706019</v>
      </c>
      <c r="I1061">
        <v>509012</v>
      </c>
    </row>
    <row r="1062" spans="1:9">
      <c r="A1062" t="s">
        <v>1670</v>
      </c>
      <c r="B1062" t="str">
        <f>_xlfn.XLOOKUP(A1062,Routing_instructions!$A$2:$A$1156,Routing_instructions!$B$2:$B$1156)</f>
        <v>XPCIRXP[0]</v>
      </c>
      <c r="D1062">
        <v>13.165199999999899</v>
      </c>
      <c r="E1062">
        <v>49.3772760000003</v>
      </c>
    </row>
    <row r="1063" spans="1:9">
      <c r="A1063" t="s">
        <v>1669</v>
      </c>
      <c r="B1063" t="str">
        <f>_xlfn.XLOOKUP(A1063,Routing_instructions!$A$2:$A$1156,Routing_instructions!$B$2:$B$1156)</f>
        <v>XPCIRXN[0]</v>
      </c>
      <c r="C1063" t="s">
        <v>2186</v>
      </c>
      <c r="D1063">
        <v>16.459199999999999</v>
      </c>
      <c r="E1063">
        <v>49.3772760000003</v>
      </c>
      <c r="F1063">
        <v>607037</v>
      </c>
      <c r="G1063">
        <v>804028</v>
      </c>
      <c r="H1063">
        <v>709017</v>
      </c>
      <c r="I1063">
        <v>509021</v>
      </c>
    </row>
    <row r="1064" spans="1:9">
      <c r="A1064" t="s">
        <v>1096</v>
      </c>
      <c r="B1064" t="str">
        <f>_xlfn.XLOOKUP(A1064,Routing_instructions!$A$2:$A$1156,Routing_instructions!$B$2:$B$1156)</f>
        <v>VCCPCILCPLL</v>
      </c>
      <c r="C1064" t="s">
        <v>2186</v>
      </c>
      <c r="D1064">
        <v>19.749599999999901</v>
      </c>
      <c r="E1064">
        <v>49.3772760000003</v>
      </c>
      <c r="F1064">
        <v>607038</v>
      </c>
      <c r="G1064">
        <v>804030</v>
      </c>
      <c r="H1064">
        <v>709023</v>
      </c>
      <c r="I1064">
        <v>509018</v>
      </c>
    </row>
    <row r="1065" spans="1:9">
      <c r="A1065" t="s">
        <v>946</v>
      </c>
      <c r="B1065" t="str">
        <f>_xlfn.XLOOKUP(A1065,Routing_instructions!$A$2:$A$1156,Routing_instructions!$B$2:$B$1156)</f>
        <v>VSS</v>
      </c>
      <c r="D1065">
        <v>23.043599999999898</v>
      </c>
      <c r="E1065">
        <v>49.3772760000003</v>
      </c>
      <c r="F1065">
        <v>604037</v>
      </c>
      <c r="G1065">
        <v>802069</v>
      </c>
      <c r="H1065">
        <v>705082</v>
      </c>
      <c r="I1065">
        <v>506027</v>
      </c>
    </row>
    <row r="1066" spans="1:9">
      <c r="A1066" t="s">
        <v>951</v>
      </c>
      <c r="B1066" t="str">
        <f>_xlfn.XLOOKUP(A1066,Routing_instructions!$A$2:$A$1156,Routing_instructions!$B$2:$B$1156)</f>
        <v>XDDR_4BDQSN</v>
      </c>
      <c r="D1066">
        <v>105.33564</v>
      </c>
      <c r="E1066">
        <v>49.3772760000003</v>
      </c>
    </row>
    <row r="1067" spans="1:9">
      <c r="A1067" t="s">
        <v>928</v>
      </c>
      <c r="B1067" t="str">
        <f>_xlfn.XLOOKUP(A1067,Routing_instructions!$A$2:$A$1156,Routing_instructions!$B$2:$B$1156)</f>
        <v>XDDR_4BDQ[1]</v>
      </c>
      <c r="D1067">
        <v>108.62748000000001</v>
      </c>
      <c r="E1067">
        <v>49.3772760000003</v>
      </c>
    </row>
    <row r="1068" spans="1:9">
      <c r="A1068" t="s">
        <v>926</v>
      </c>
      <c r="B1068" t="str">
        <f>_xlfn.XLOOKUP(A1068,Routing_instructions!$A$2:$A$1156,Routing_instructions!$B$2:$B$1156)</f>
        <v>XDDR_4BDQ[0]</v>
      </c>
      <c r="D1068">
        <v>111.919319999999</v>
      </c>
      <c r="E1068">
        <v>49.3772760000003</v>
      </c>
    </row>
    <row r="1069" spans="1:9">
      <c r="A1069" t="s">
        <v>1117</v>
      </c>
      <c r="B1069" t="str">
        <f>_xlfn.XLOOKUP(A1069,Routing_instructions!$A$2:$A$1156,Routing_instructions!$B$2:$B$1156)</f>
        <v>VSS</v>
      </c>
      <c r="D1069">
        <v>115.211159999999</v>
      </c>
      <c r="E1069">
        <v>49.3772760000003</v>
      </c>
    </row>
    <row r="1070" spans="1:9">
      <c r="A1070" t="s">
        <v>1115</v>
      </c>
      <c r="B1070" t="str">
        <f>_xlfn.XLOOKUP(A1070,Routing_instructions!$A$2:$A$1156,Routing_instructions!$B$2:$B$1156)</f>
        <v>VSS</v>
      </c>
      <c r="D1070">
        <v>118.503</v>
      </c>
      <c r="E1070">
        <v>49.3772760000003</v>
      </c>
    </row>
    <row r="1071" spans="1:9">
      <c r="A1071" t="s">
        <v>1114</v>
      </c>
      <c r="B1071" t="str">
        <f>_xlfn.XLOOKUP(A1071,Routing_instructions!$A$2:$A$1156,Routing_instructions!$B$2:$B$1156)</f>
        <v>VSS</v>
      </c>
      <c r="D1071">
        <v>121.79483999999999</v>
      </c>
      <c r="E1071">
        <v>49.3772760000003</v>
      </c>
    </row>
    <row r="1072" spans="1:9">
      <c r="A1072" t="s">
        <v>1113</v>
      </c>
      <c r="B1072" t="str">
        <f>_xlfn.XLOOKUP(A1072,Routing_instructions!$A$2:$A$1156,Routing_instructions!$B$2:$B$1156)</f>
        <v>VSS</v>
      </c>
      <c r="D1072">
        <v>125.08668</v>
      </c>
      <c r="E1072">
        <v>49.3772760000003</v>
      </c>
    </row>
    <row r="1073" spans="1:9">
      <c r="A1073" t="s">
        <v>1112</v>
      </c>
      <c r="B1073" t="str">
        <f>_xlfn.XLOOKUP(A1073,Routing_instructions!$A$2:$A$1156,Routing_instructions!$B$2:$B$1156)</f>
        <v>VSS</v>
      </c>
      <c r="D1073">
        <v>128.37852000000001</v>
      </c>
      <c r="E1073">
        <v>49.3772760000003</v>
      </c>
    </row>
    <row r="1074" spans="1:9">
      <c r="A1074" t="s">
        <v>1124</v>
      </c>
      <c r="B1074" t="str">
        <f>_xlfn.XLOOKUP(A1074,Routing_instructions!$A$2:$A$1156,Routing_instructions!$B$2:$B$1156)</f>
        <v>XPCITXP[2]</v>
      </c>
      <c r="D1074">
        <v>0</v>
      </c>
      <c r="E1074">
        <v>52.669116000000301</v>
      </c>
      <c r="F1074">
        <v>602055</v>
      </c>
      <c r="G1074">
        <v>802080</v>
      </c>
      <c r="H1074">
        <v>706037</v>
      </c>
      <c r="I1074">
        <v>507100</v>
      </c>
    </row>
    <row r="1075" spans="1:9">
      <c r="A1075" t="s">
        <v>1130</v>
      </c>
      <c r="B1075" t="str">
        <f>_xlfn.XLOOKUP(A1075,Routing_instructions!$A$2:$A$1156,Routing_instructions!$B$2:$B$1156)</f>
        <v>XPCITXN[2]</v>
      </c>
      <c r="C1075" t="s">
        <v>2187</v>
      </c>
      <c r="D1075">
        <v>3.29039999999998</v>
      </c>
      <c r="E1075">
        <v>52.669116000000301</v>
      </c>
      <c r="F1075">
        <v>604031</v>
      </c>
      <c r="G1075">
        <v>805048</v>
      </c>
      <c r="H1075">
        <v>709015</v>
      </c>
      <c r="I1075">
        <v>509024</v>
      </c>
    </row>
    <row r="1076" spans="1:9">
      <c r="A1076" t="s">
        <v>1110</v>
      </c>
      <c r="B1076" t="str">
        <f>_xlfn.XLOOKUP(A1076,Routing_instructions!$A$2:$A$1156,Routing_instructions!$B$2:$B$1156)</f>
        <v>XPCIDIGDEBUG[4]</v>
      </c>
      <c r="C1076" t="s">
        <v>2187</v>
      </c>
      <c r="D1076">
        <v>6.5843999999999596</v>
      </c>
      <c r="E1076">
        <v>52.669116000000301</v>
      </c>
      <c r="F1076">
        <v>604032</v>
      </c>
      <c r="G1076">
        <v>805046</v>
      </c>
      <c r="H1076">
        <v>709016</v>
      </c>
      <c r="I1076">
        <v>509023</v>
      </c>
    </row>
    <row r="1077" spans="1:9">
      <c r="A1077" t="s">
        <v>1107</v>
      </c>
      <c r="B1077" t="str">
        <f>_xlfn.XLOOKUP(A1077,Routing_instructions!$A$2:$A$1156,Routing_instructions!$B$2:$B$1156)</f>
        <v>XPCIDIGDEBUG[2]</v>
      </c>
      <c r="D1077">
        <v>9.8747999999999596</v>
      </c>
      <c r="E1077">
        <v>52.669116000000301</v>
      </c>
    </row>
    <row r="1078" spans="1:9">
      <c r="A1078" t="s">
        <v>972</v>
      </c>
      <c r="B1078" t="str">
        <f>_xlfn.XLOOKUP(A1078,Routing_instructions!$A$2:$A$1156,Routing_instructions!$B$2:$B$1156)</f>
        <v>VSS</v>
      </c>
      <c r="C1078" t="s">
        <v>2188</v>
      </c>
      <c r="D1078">
        <v>13.165199999999899</v>
      </c>
      <c r="E1078">
        <v>52.669116000000301</v>
      </c>
      <c r="F1078">
        <v>602049</v>
      </c>
      <c r="G1078">
        <v>802052</v>
      </c>
      <c r="H1078">
        <v>706020</v>
      </c>
      <c r="I1078">
        <v>509010</v>
      </c>
    </row>
    <row r="1079" spans="1:9">
      <c r="A1079" t="s">
        <v>978</v>
      </c>
      <c r="B1079" t="str">
        <f>_xlfn.XLOOKUP(A1079,Routing_instructions!$A$2:$A$1156,Routing_instructions!$B$2:$B$1156)</f>
        <v>VSS</v>
      </c>
      <c r="C1079" t="s">
        <v>2188</v>
      </c>
      <c r="D1079">
        <v>16.459199999999999</v>
      </c>
      <c r="E1079">
        <v>52.669116000000301</v>
      </c>
      <c r="F1079">
        <v>602050</v>
      </c>
      <c r="G1079">
        <v>802050</v>
      </c>
      <c r="H1079">
        <v>706019</v>
      </c>
      <c r="I1079">
        <v>509012</v>
      </c>
    </row>
    <row r="1080" spans="1:9">
      <c r="A1080" t="s">
        <v>1109</v>
      </c>
      <c r="B1080" t="str">
        <f>_xlfn.XLOOKUP(A1080,Routing_instructions!$A$2:$A$1156,Routing_instructions!$B$2:$B$1156)</f>
        <v>VSS</v>
      </c>
      <c r="D1080">
        <v>19.749599999999901</v>
      </c>
      <c r="E1080">
        <v>52.669116000000301</v>
      </c>
    </row>
    <row r="1081" spans="1:9">
      <c r="A1081" t="s">
        <v>1667</v>
      </c>
      <c r="B1081" t="str">
        <f>_xlfn.XLOOKUP(A1081,Routing_instructions!$A$2:$A$1156,Routing_instructions!$B$2:$B$1156)</f>
        <v>XPCIPLL_BPCLKN</v>
      </c>
      <c r="D1081">
        <v>23.043599999999898</v>
      </c>
      <c r="E1081">
        <v>52.669116000000301</v>
      </c>
    </row>
    <row r="1082" spans="1:9">
      <c r="A1082" t="s">
        <v>952</v>
      </c>
      <c r="B1082" t="str">
        <f>_xlfn.XLOOKUP(A1082,Routing_instructions!$A$2:$A$1156,Routing_instructions!$B$2:$B$1156)</f>
        <v>XDDR_4BDQSP</v>
      </c>
      <c r="D1082">
        <v>105.33564</v>
      </c>
      <c r="E1082">
        <v>52.669116000000301</v>
      </c>
    </row>
    <row r="1083" spans="1:9">
      <c r="A1083" t="s">
        <v>929</v>
      </c>
      <c r="B1083" t="str">
        <f>_xlfn.XLOOKUP(A1083,Routing_instructions!$A$2:$A$1156,Routing_instructions!$B$2:$B$1156)</f>
        <v>XDDR_4BDQ[2]</v>
      </c>
      <c r="D1083">
        <v>108.62748000000001</v>
      </c>
      <c r="E1083">
        <v>52.669116000000301</v>
      </c>
    </row>
    <row r="1084" spans="1:9">
      <c r="A1084" t="s">
        <v>864</v>
      </c>
      <c r="B1084" t="str">
        <f>_xlfn.XLOOKUP(A1084,Routing_instructions!$A$2:$A$1156,Routing_instructions!$B$2:$B$1156)</f>
        <v>VSS</v>
      </c>
      <c r="D1084">
        <v>111.919319999999</v>
      </c>
      <c r="E1084">
        <v>52.669116000000301</v>
      </c>
    </row>
    <row r="1085" spans="1:9">
      <c r="A1085" t="s">
        <v>863</v>
      </c>
      <c r="B1085" t="str">
        <f>_xlfn.XLOOKUP(A1085,Routing_instructions!$A$2:$A$1156,Routing_instructions!$B$2:$B$1156)</f>
        <v>VSS</v>
      </c>
      <c r="D1085">
        <v>115.211159999999</v>
      </c>
      <c r="E1085">
        <v>52.669116000000301</v>
      </c>
    </row>
    <row r="1086" spans="1:9">
      <c r="A1086" t="s">
        <v>862</v>
      </c>
      <c r="B1086" t="str">
        <f>_xlfn.XLOOKUP(A1086,Routing_instructions!$A$2:$A$1156,Routing_instructions!$B$2:$B$1156)</f>
        <v>VSS</v>
      </c>
      <c r="D1086">
        <v>118.503</v>
      </c>
      <c r="E1086">
        <v>52.669116000000301</v>
      </c>
    </row>
    <row r="1087" spans="1:9">
      <c r="A1087" t="s">
        <v>924</v>
      </c>
      <c r="B1087" t="str">
        <f>_xlfn.XLOOKUP(A1087,Routing_instructions!$A$2:$A$1156,Routing_instructions!$B$2:$B$1156)</f>
        <v>XDDR_4ADQSN</v>
      </c>
      <c r="D1087">
        <v>121.79483999999999</v>
      </c>
      <c r="E1087">
        <v>52.669116000000301</v>
      </c>
    </row>
    <row r="1088" spans="1:9">
      <c r="A1088" t="s">
        <v>916</v>
      </c>
      <c r="B1088" t="str">
        <f>_xlfn.XLOOKUP(A1088,Routing_instructions!$A$2:$A$1156,Routing_instructions!$B$2:$B$1156)</f>
        <v>XDDR_4ADQ[1]</v>
      </c>
      <c r="D1088">
        <v>125.08668</v>
      </c>
      <c r="E1088">
        <v>52.669116000000301</v>
      </c>
    </row>
    <row r="1089" spans="1:9">
      <c r="A1089" t="s">
        <v>915</v>
      </c>
      <c r="B1089" t="str">
        <f>_xlfn.XLOOKUP(A1089,Routing_instructions!$A$2:$A$1156,Routing_instructions!$B$2:$B$1156)</f>
        <v>XDDR_4ADQ[0]</v>
      </c>
      <c r="D1089">
        <v>128.37852000000001</v>
      </c>
      <c r="E1089">
        <v>52.669116000000301</v>
      </c>
    </row>
    <row r="1090" spans="1:9">
      <c r="A1090" t="s">
        <v>1460</v>
      </c>
      <c r="B1090" t="str">
        <f>_xlfn.XLOOKUP(A1090,Routing_instructions!$A$2:$A$1156,Routing_instructions!$B$2:$B$1156)</f>
        <v>VSS</v>
      </c>
      <c r="D1090">
        <v>0</v>
      </c>
      <c r="E1090">
        <v>55.960956000000301</v>
      </c>
    </row>
    <row r="1091" spans="1:9">
      <c r="A1091" t="s">
        <v>1106</v>
      </c>
      <c r="B1091" t="str">
        <f>_xlfn.XLOOKUP(A1091,Routing_instructions!$A$2:$A$1156,Routing_instructions!$B$2:$B$1156)</f>
        <v>VSS</v>
      </c>
      <c r="D1091">
        <v>3.29039999999998</v>
      </c>
      <c r="E1091">
        <v>55.960956000000301</v>
      </c>
    </row>
    <row r="1092" spans="1:9">
      <c r="A1092" t="s">
        <v>1108</v>
      </c>
      <c r="B1092" t="str">
        <f>_xlfn.XLOOKUP(A1092,Routing_instructions!$A$2:$A$1156,Routing_instructions!$B$2:$B$1156)</f>
        <v>XPCIDIGDEBUG[3]</v>
      </c>
      <c r="D1092">
        <v>6.5843999999999596</v>
      </c>
      <c r="E1092">
        <v>55.960956000000301</v>
      </c>
    </row>
    <row r="1093" spans="1:9">
      <c r="A1093" t="s">
        <v>1103</v>
      </c>
      <c r="B1093" t="str">
        <f>_xlfn.XLOOKUP(A1093,Routing_instructions!$A$2:$A$1156,Routing_instructions!$B$2:$B$1156)</f>
        <v>XPCIDIGDEBUG[0]</v>
      </c>
      <c r="D1093">
        <v>9.8747999999999596</v>
      </c>
      <c r="E1093">
        <v>55.960956000000301</v>
      </c>
      <c r="F1093">
        <v>602060</v>
      </c>
      <c r="G1093">
        <v>802082</v>
      </c>
      <c r="H1093">
        <v>706040</v>
      </c>
      <c r="I1093">
        <v>507098</v>
      </c>
    </row>
    <row r="1094" spans="1:9">
      <c r="A1094" t="s">
        <v>1661</v>
      </c>
      <c r="B1094" t="str">
        <f>_xlfn.XLOOKUP(A1094,Routing_instructions!$A$2:$A$1156,Routing_instructions!$B$2:$B$1156)</f>
        <v>XPCIRXP[1]</v>
      </c>
      <c r="D1094">
        <v>13.165199999999899</v>
      </c>
      <c r="E1094">
        <v>55.960956000000301</v>
      </c>
      <c r="F1094">
        <v>602062</v>
      </c>
      <c r="G1094">
        <v>801008</v>
      </c>
      <c r="H1094">
        <v>707094</v>
      </c>
      <c r="I1094">
        <v>507122</v>
      </c>
    </row>
    <row r="1095" spans="1:9">
      <c r="A1095" t="s">
        <v>1659</v>
      </c>
      <c r="B1095" t="str">
        <f>_xlfn.XLOOKUP(A1095,Routing_instructions!$A$2:$A$1156,Routing_instructions!$B$2:$B$1156)</f>
        <v>XPCIRXN[1]</v>
      </c>
      <c r="D1095">
        <v>16.459199999999999</v>
      </c>
      <c r="E1095">
        <v>55.960956000000301</v>
      </c>
    </row>
    <row r="1096" spans="1:9">
      <c r="A1096" t="s">
        <v>1431</v>
      </c>
      <c r="B1096" t="str">
        <f>_xlfn.XLOOKUP(A1096,Routing_instructions!$A$2:$A$1156,Routing_instructions!$B$2:$B$1156)</f>
        <v>XSDPCIPLL_ENABLE</v>
      </c>
      <c r="D1096">
        <v>19.749599999999901</v>
      </c>
      <c r="E1096">
        <v>55.960956000000301</v>
      </c>
      <c r="F1096">
        <v>602076</v>
      </c>
      <c r="G1096">
        <v>803106</v>
      </c>
      <c r="H1096">
        <v>706030</v>
      </c>
      <c r="I1096">
        <v>504125</v>
      </c>
    </row>
    <row r="1097" spans="1:9">
      <c r="A1097" t="s">
        <v>1668</v>
      </c>
      <c r="B1097" t="str">
        <f>_xlfn.XLOOKUP(A1097,Routing_instructions!$A$2:$A$1156,Routing_instructions!$B$2:$B$1156)</f>
        <v>XPCIPLL_BPCLKP</v>
      </c>
      <c r="D1097">
        <v>23.043599999999898</v>
      </c>
      <c r="E1097">
        <v>55.960956000000301</v>
      </c>
      <c r="F1097">
        <v>604016</v>
      </c>
      <c r="G1097">
        <v>803096</v>
      </c>
      <c r="H1097">
        <v>707089</v>
      </c>
      <c r="I1097">
        <v>504117</v>
      </c>
    </row>
    <row r="1098" spans="1:9">
      <c r="A1098" t="s">
        <v>947</v>
      </c>
      <c r="B1098" t="str">
        <f>_xlfn.XLOOKUP(A1098,Routing_instructions!$A$2:$A$1156,Routing_instructions!$B$2:$B$1156)</f>
        <v>XDDR_4BDQ[5]</v>
      </c>
      <c r="D1098">
        <v>105.33564</v>
      </c>
      <c r="E1098">
        <v>55.960956000000301</v>
      </c>
    </row>
    <row r="1099" spans="1:9">
      <c r="A1099" t="s">
        <v>942</v>
      </c>
      <c r="B1099" t="str">
        <f>_xlfn.XLOOKUP(A1099,Routing_instructions!$A$2:$A$1156,Routing_instructions!$B$2:$B$1156)</f>
        <v>XDDR_4BDQ[3]</v>
      </c>
      <c r="D1099">
        <v>108.62748000000001</v>
      </c>
      <c r="E1099">
        <v>55.960956000000301</v>
      </c>
    </row>
    <row r="1100" spans="1:9">
      <c r="A1100" t="s">
        <v>944</v>
      </c>
      <c r="B1100" t="str">
        <f>_xlfn.XLOOKUP(A1100,Routing_instructions!$A$2:$A$1156,Routing_instructions!$B$2:$B$1156)</f>
        <v>XDDR_4BDQ[4]</v>
      </c>
      <c r="D1100">
        <v>111.919319999999</v>
      </c>
      <c r="E1100">
        <v>55.960956000000301</v>
      </c>
    </row>
    <row r="1101" spans="1:9">
      <c r="A1101" t="s">
        <v>927</v>
      </c>
      <c r="B1101" t="str">
        <f>_xlfn.XLOOKUP(A1101,Routing_instructions!$A$2:$A$1156,Routing_instructions!$B$2:$B$1156)</f>
        <v>VSS</v>
      </c>
      <c r="D1101">
        <v>115.211159999999</v>
      </c>
      <c r="E1101">
        <v>55.960956000000301</v>
      </c>
      <c r="F1101">
        <v>608054</v>
      </c>
      <c r="G1101">
        <v>809128</v>
      </c>
      <c r="H1101">
        <v>708079</v>
      </c>
      <c r="I1101">
        <v>506032</v>
      </c>
    </row>
    <row r="1102" spans="1:9">
      <c r="A1102" t="s">
        <v>919</v>
      </c>
      <c r="B1102" t="str">
        <f>_xlfn.XLOOKUP(A1102,Routing_instructions!$A$2:$A$1156,Routing_instructions!$B$2:$B$1156)</f>
        <v>VSS</v>
      </c>
      <c r="D1102">
        <v>118.503</v>
      </c>
      <c r="E1102">
        <v>55.960956000000301</v>
      </c>
      <c r="F1102">
        <v>609097</v>
      </c>
      <c r="G1102">
        <v>809096</v>
      </c>
      <c r="H1102">
        <v>709035</v>
      </c>
      <c r="I1102">
        <v>506031</v>
      </c>
    </row>
    <row r="1103" spans="1:9">
      <c r="A1103" t="s">
        <v>1105</v>
      </c>
      <c r="B1103" t="str">
        <f>_xlfn.XLOOKUP(A1103,Routing_instructions!$A$2:$A$1156,Routing_instructions!$B$2:$B$1156)</f>
        <v>VSS</v>
      </c>
      <c r="D1103">
        <v>121.79483999999999</v>
      </c>
      <c r="E1103">
        <v>55.960956000000301</v>
      </c>
    </row>
    <row r="1104" spans="1:9">
      <c r="A1104" t="s">
        <v>925</v>
      </c>
      <c r="B1104" t="str">
        <f>_xlfn.XLOOKUP(A1104,Routing_instructions!$A$2:$A$1156,Routing_instructions!$B$2:$B$1156)</f>
        <v>XDDR_4ADQSP</v>
      </c>
      <c r="D1104">
        <v>125.08668</v>
      </c>
      <c r="E1104">
        <v>55.960956000000301</v>
      </c>
    </row>
    <row r="1105" spans="1:9">
      <c r="A1105" t="s">
        <v>920</v>
      </c>
      <c r="B1105" t="str">
        <f>_xlfn.XLOOKUP(A1105,Routing_instructions!$A$2:$A$1156,Routing_instructions!$B$2:$B$1156)</f>
        <v>XDDR_4ADQ[2]</v>
      </c>
      <c r="D1105">
        <v>128.37852000000001</v>
      </c>
      <c r="E1105">
        <v>55.960956000000301</v>
      </c>
    </row>
    <row r="1106" spans="1:9">
      <c r="A1106" t="s">
        <v>1222</v>
      </c>
      <c r="B1106" t="str">
        <f>_xlfn.XLOOKUP(A1106,Routing_instructions!$A$2:$A$1156,Routing_instructions!$B$2:$B$1156)</f>
        <v>XPCITXP[3]</v>
      </c>
      <c r="D1106">
        <v>0</v>
      </c>
      <c r="E1106">
        <v>59.252795999999996</v>
      </c>
      <c r="F1106">
        <v>602072</v>
      </c>
      <c r="G1106">
        <v>802060</v>
      </c>
      <c r="H1106">
        <v>704095</v>
      </c>
      <c r="I1106">
        <v>503016</v>
      </c>
    </row>
    <row r="1107" spans="1:9">
      <c r="A1107" t="s">
        <v>1154</v>
      </c>
      <c r="B1107" t="str">
        <f>_xlfn.XLOOKUP(A1107,Routing_instructions!$A$2:$A$1156,Routing_instructions!$B$2:$B$1156)</f>
        <v>XPCITXN[3]</v>
      </c>
      <c r="D1107">
        <v>3.29039999999998</v>
      </c>
      <c r="E1107">
        <v>59.252795999999996</v>
      </c>
      <c r="F1107">
        <v>603116</v>
      </c>
      <c r="G1107">
        <v>803098</v>
      </c>
      <c r="H1107">
        <v>707113</v>
      </c>
      <c r="I1107">
        <v>505047</v>
      </c>
    </row>
    <row r="1108" spans="1:9">
      <c r="A1108" t="s">
        <v>1442</v>
      </c>
      <c r="B1108" t="str">
        <f>_xlfn.XLOOKUP(A1108,Routing_instructions!$A$2:$A$1156,Routing_instructions!$B$2:$B$1156)</f>
        <v>VSS</v>
      </c>
      <c r="D1108">
        <v>6.5843999999999596</v>
      </c>
      <c r="E1108">
        <v>59.252795999999996</v>
      </c>
      <c r="F1108">
        <v>601020</v>
      </c>
      <c r="G1108">
        <v>803109</v>
      </c>
      <c r="H1108">
        <v>706027</v>
      </c>
      <c r="I1108">
        <v>505046</v>
      </c>
    </row>
    <row r="1109" spans="1:9">
      <c r="A1109" t="s">
        <v>1104</v>
      </c>
      <c r="B1109" t="str">
        <f>_xlfn.XLOOKUP(A1109,Routing_instructions!$A$2:$A$1156,Routing_instructions!$B$2:$B$1156)</f>
        <v>XPCIDIGDEBUG[1]</v>
      </c>
      <c r="D1109">
        <v>9.8747999999999596</v>
      </c>
      <c r="E1109">
        <v>59.252795999999996</v>
      </c>
      <c r="F1109">
        <v>602070</v>
      </c>
      <c r="G1109">
        <v>802056</v>
      </c>
      <c r="H1109">
        <v>704096</v>
      </c>
      <c r="I1109">
        <v>507124</v>
      </c>
    </row>
    <row r="1110" spans="1:9">
      <c r="A1110" t="s">
        <v>756</v>
      </c>
      <c r="B1110" t="str">
        <f>_xlfn.XLOOKUP(A1110,Routing_instructions!$A$2:$A$1156,Routing_instructions!$B$2:$B$1156)</f>
        <v>VSS</v>
      </c>
      <c r="D1110">
        <v>13.165199999999899</v>
      </c>
      <c r="E1110">
        <v>59.252795999999996</v>
      </c>
    </row>
    <row r="1111" spans="1:9">
      <c r="A1111" t="s">
        <v>979</v>
      </c>
      <c r="B1111" t="str">
        <f>_xlfn.XLOOKUP(A1111,Routing_instructions!$A$2:$A$1156,Routing_instructions!$B$2:$B$1156)</f>
        <v>VSS</v>
      </c>
      <c r="D1111">
        <v>16.459199999999999</v>
      </c>
      <c r="E1111">
        <v>59.252795999999996</v>
      </c>
      <c r="F1111">
        <v>601021</v>
      </c>
      <c r="G1111">
        <v>802064</v>
      </c>
      <c r="H1111">
        <v>706022</v>
      </c>
      <c r="I1111">
        <v>506028</v>
      </c>
    </row>
    <row r="1112" spans="1:9">
      <c r="A1112" t="s">
        <v>1118</v>
      </c>
      <c r="B1112" t="str">
        <f>_xlfn.XLOOKUP(A1112,Routing_instructions!$A$2:$A$1156,Routing_instructions!$B$2:$B$1156)</f>
        <v>XPCION</v>
      </c>
      <c r="D1112">
        <v>19.749599999999901</v>
      </c>
      <c r="E1112">
        <v>59.252795999999996</v>
      </c>
    </row>
    <row r="1113" spans="1:9">
      <c r="A1113" t="s">
        <v>941</v>
      </c>
      <c r="B1113" t="str">
        <f>_xlfn.XLOOKUP(A1113,Routing_instructions!$A$2:$A$1156,Routing_instructions!$B$2:$B$1156)</f>
        <v>VSS</v>
      </c>
      <c r="D1113">
        <v>23.043599999999898</v>
      </c>
      <c r="E1113">
        <v>59.252795999999996</v>
      </c>
      <c r="F1113">
        <v>602068</v>
      </c>
      <c r="G1113">
        <v>802058</v>
      </c>
      <c r="H1113">
        <v>707105</v>
      </c>
      <c r="I1113">
        <v>505063</v>
      </c>
    </row>
    <row r="1114" spans="1:9">
      <c r="A1114" t="s">
        <v>1270</v>
      </c>
      <c r="B1114" t="str">
        <f>_xlfn.XLOOKUP(A1114,Routing_instructions!$A$2:$A$1156,Routing_instructions!$B$2:$B$1156)</f>
        <v>VCCIOA</v>
      </c>
      <c r="D1114">
        <v>105.33564</v>
      </c>
      <c r="E1114">
        <v>59.252795999999996</v>
      </c>
    </row>
    <row r="1115" spans="1:9">
      <c r="A1115" t="s">
        <v>1102</v>
      </c>
      <c r="B1115" t="str">
        <f>_xlfn.XLOOKUP(A1115,Routing_instructions!$A$2:$A$1156,Routing_instructions!$B$2:$B$1156)</f>
        <v>VSS</v>
      </c>
      <c r="D1115">
        <v>108.62748000000001</v>
      </c>
      <c r="E1115">
        <v>59.252795999999996</v>
      </c>
    </row>
    <row r="1116" spans="1:9">
      <c r="A1116" t="s">
        <v>870</v>
      </c>
      <c r="B1116" t="str">
        <f>_xlfn.XLOOKUP(A1116,Routing_instructions!$A$2:$A$1156,Routing_instructions!$B$2:$B$1156)</f>
        <v>VSS</v>
      </c>
      <c r="D1116">
        <v>111.919319999999</v>
      </c>
      <c r="E1116">
        <v>59.252795999999996</v>
      </c>
    </row>
    <row r="1117" spans="1:9">
      <c r="A1117" t="s">
        <v>923</v>
      </c>
      <c r="B1117" t="str">
        <f>_xlfn.XLOOKUP(A1117,Routing_instructions!$A$2:$A$1156,Routing_instructions!$B$2:$B$1156)</f>
        <v>XDDR_4ADQ[5]</v>
      </c>
      <c r="D1117">
        <v>115.211159999999</v>
      </c>
      <c r="E1117">
        <v>59.252795999999996</v>
      </c>
    </row>
    <row r="1118" spans="1:9">
      <c r="A1118" t="s">
        <v>921</v>
      </c>
      <c r="B1118" t="str">
        <f>_xlfn.XLOOKUP(A1118,Routing_instructions!$A$2:$A$1156,Routing_instructions!$B$2:$B$1156)</f>
        <v>XDDR_4ADQ[3]</v>
      </c>
      <c r="D1118">
        <v>118.503</v>
      </c>
      <c r="E1118">
        <v>59.252795999999996</v>
      </c>
    </row>
    <row r="1119" spans="1:9">
      <c r="A1119" t="s">
        <v>922</v>
      </c>
      <c r="B1119" t="str">
        <f>_xlfn.XLOOKUP(A1119,Routing_instructions!$A$2:$A$1156,Routing_instructions!$B$2:$B$1156)</f>
        <v>XDDR_4ADQ[4]</v>
      </c>
      <c r="D1119">
        <v>121.79483999999999</v>
      </c>
      <c r="E1119">
        <v>59.252795999999996</v>
      </c>
    </row>
    <row r="1120" spans="1:9">
      <c r="A1120" t="s">
        <v>1475</v>
      </c>
      <c r="B1120" t="str">
        <f>_xlfn.XLOOKUP(A1120,Routing_instructions!$A$2:$A$1156,Routing_instructions!$B$2:$B$1156)</f>
        <v>VCCPCIANA</v>
      </c>
      <c r="D1120">
        <v>6.5843999999999596</v>
      </c>
      <c r="E1120">
        <v>62.544635999999997</v>
      </c>
      <c r="F1120">
        <v>603106</v>
      </c>
      <c r="G1120">
        <v>802077</v>
      </c>
      <c r="H1120">
        <v>704123</v>
      </c>
      <c r="I1120">
        <v>507102</v>
      </c>
    </row>
    <row r="1121" spans="1:9">
      <c r="A1121" t="s">
        <v>1444</v>
      </c>
      <c r="B1121" t="str">
        <f>_xlfn.XLOOKUP(A1121,Routing_instructions!$A$2:$A$1156,Routing_instructions!$B$2:$B$1156)</f>
        <v>VSS</v>
      </c>
      <c r="D1121">
        <v>9.8747999999999596</v>
      </c>
      <c r="E1121">
        <v>62.544635999999997</v>
      </c>
    </row>
    <row r="1122" spans="1:9">
      <c r="A1122" t="s">
        <v>1119</v>
      </c>
      <c r="B1122" t="str">
        <f>_xlfn.XLOOKUP(A1122,Routing_instructions!$A$2:$A$1156,Routing_instructions!$B$2:$B$1156)</f>
        <v>XPCIRXP[2]</v>
      </c>
      <c r="D1122">
        <v>13.165199999999899</v>
      </c>
      <c r="E1122">
        <v>62.544635999999997</v>
      </c>
      <c r="F1122">
        <v>606123</v>
      </c>
      <c r="G1122">
        <v>804038</v>
      </c>
      <c r="H1122">
        <v>705054</v>
      </c>
      <c r="I1122">
        <v>504096</v>
      </c>
    </row>
    <row r="1123" spans="1:9">
      <c r="A1123" t="s">
        <v>1128</v>
      </c>
      <c r="B1123" t="str">
        <f>_xlfn.XLOOKUP(A1123,Routing_instructions!$A$2:$A$1156,Routing_instructions!$B$2:$B$1156)</f>
        <v>XPCIRXN[2]</v>
      </c>
      <c r="D1123">
        <v>16.459199999999999</v>
      </c>
      <c r="E1123">
        <v>62.544635999999997</v>
      </c>
    </row>
    <row r="1124" spans="1:9">
      <c r="A1124" t="s">
        <v>1742</v>
      </c>
      <c r="B1124" t="str">
        <f>_xlfn.XLOOKUP(A1124,Routing_instructions!$A$2:$A$1156,Routing_instructions!$B$2:$B$1156)</f>
        <v>XFSLYAS</v>
      </c>
      <c r="D1124">
        <v>19.749599999999901</v>
      </c>
      <c r="E1124">
        <v>62.544635999999997</v>
      </c>
      <c r="F1124">
        <v>601022</v>
      </c>
      <c r="G1124">
        <v>802059</v>
      </c>
      <c r="H1124">
        <v>705072</v>
      </c>
      <c r="I1124">
        <v>506003</v>
      </c>
    </row>
    <row r="1125" spans="1:9">
      <c r="A1125" t="s">
        <v>787</v>
      </c>
      <c r="B1125" t="str">
        <f>_xlfn.XLOOKUP(A1125,Routing_instructions!$A$2:$A$1156,Routing_instructions!$B$2:$B$1156)</f>
        <v>VCCPCINOM</v>
      </c>
      <c r="D1125">
        <v>23.043599999999898</v>
      </c>
      <c r="E1125">
        <v>62.544635999999997</v>
      </c>
      <c r="F1125">
        <v>602074</v>
      </c>
      <c r="G1125">
        <v>801005</v>
      </c>
      <c r="H1125">
        <v>704091</v>
      </c>
      <c r="I1125">
        <v>503027</v>
      </c>
    </row>
    <row r="1126" spans="1:9">
      <c r="A1126" t="s">
        <v>1100</v>
      </c>
      <c r="B1126" t="str">
        <f>_xlfn.XLOOKUP(A1126,Routing_instructions!$A$2:$A$1156,Routing_instructions!$B$2:$B$1156)</f>
        <v>VSS</v>
      </c>
      <c r="D1126">
        <v>105.33564</v>
      </c>
      <c r="E1126">
        <v>62.544635999999997</v>
      </c>
    </row>
    <row r="1127" spans="1:9">
      <c r="A1127" t="s">
        <v>1099</v>
      </c>
      <c r="B1127" t="str">
        <f>_xlfn.XLOOKUP(A1127,Routing_instructions!$A$2:$A$1156,Routing_instructions!$B$2:$B$1156)</f>
        <v>VSS</v>
      </c>
      <c r="D1127">
        <v>108.62748000000001</v>
      </c>
      <c r="E1127">
        <v>62.544635999999997</v>
      </c>
    </row>
    <row r="1128" spans="1:9">
      <c r="A1128" t="s">
        <v>1098</v>
      </c>
      <c r="B1128" t="str">
        <f>_xlfn.XLOOKUP(A1128,Routing_instructions!$A$2:$A$1156,Routing_instructions!$B$2:$B$1156)</f>
        <v>VSS</v>
      </c>
      <c r="D1128">
        <v>111.919319999999</v>
      </c>
      <c r="E1128">
        <v>62.544635999999997</v>
      </c>
    </row>
    <row r="1129" spans="1:9">
      <c r="A1129" t="s">
        <v>1097</v>
      </c>
      <c r="B1129" t="str">
        <f>_xlfn.XLOOKUP(A1129,Routing_instructions!$A$2:$A$1156,Routing_instructions!$B$2:$B$1156)</f>
        <v>VSS</v>
      </c>
      <c r="D1129">
        <v>115.211159999999</v>
      </c>
      <c r="E1129">
        <v>62.544635999999997</v>
      </c>
    </row>
    <row r="1130" spans="1:9">
      <c r="A1130" t="s">
        <v>1095</v>
      </c>
      <c r="B1130" t="str">
        <f>_xlfn.XLOOKUP(A1130,Routing_instructions!$A$2:$A$1156,Routing_instructions!$B$2:$B$1156)</f>
        <v>VSS</v>
      </c>
      <c r="D1130">
        <v>118.503</v>
      </c>
      <c r="E1130">
        <v>62.544635999999997</v>
      </c>
    </row>
    <row r="1131" spans="1:9">
      <c r="A1131" t="s">
        <v>1094</v>
      </c>
      <c r="B1131" t="str">
        <f>_xlfn.XLOOKUP(A1131,Routing_instructions!$A$2:$A$1156,Routing_instructions!$B$2:$B$1156)</f>
        <v>VSS</v>
      </c>
      <c r="D1131">
        <v>121.79483999999999</v>
      </c>
      <c r="E1131">
        <v>62.544635999999997</v>
      </c>
    </row>
    <row r="1132" spans="1:9">
      <c r="A1132" t="s">
        <v>1088</v>
      </c>
      <c r="B1132" t="str">
        <f>_xlfn.XLOOKUP(A1132,Routing_instructions!$A$2:$A$1156,Routing_instructions!$B$2:$B$1156)</f>
        <v>VSS</v>
      </c>
      <c r="D1132">
        <v>36.207719999999597</v>
      </c>
      <c r="E1132">
        <v>128.37852000000001</v>
      </c>
    </row>
    <row r="1133" spans="1:9">
      <c r="A1133" t="s">
        <v>1483</v>
      </c>
      <c r="B1133" t="str">
        <f>_xlfn.XLOOKUP(A1133,Routing_instructions!$A$2:$A$1156,Routing_instructions!$B$2:$B$1156)</f>
        <v>VCC</v>
      </c>
      <c r="D1133">
        <v>39.499559999999597</v>
      </c>
      <c r="E1133">
        <v>128.37852000000001</v>
      </c>
    </row>
    <row r="1134" spans="1:9">
      <c r="A1134" t="s">
        <v>1482</v>
      </c>
      <c r="B1134" t="str">
        <f>_xlfn.XLOOKUP(A1134,Routing_instructions!$A$2:$A$1156,Routing_instructions!$B$2:$B$1156)</f>
        <v>VCC</v>
      </c>
      <c r="D1134">
        <v>42.791399999999598</v>
      </c>
      <c r="E1134">
        <v>128.37852000000001</v>
      </c>
    </row>
    <row r="1135" spans="1:9">
      <c r="A1135" t="s">
        <v>1087</v>
      </c>
      <c r="B1135" t="str">
        <f>_xlfn.XLOOKUP(A1135,Routing_instructions!$A$2:$A$1156,Routing_instructions!$B$2:$B$1156)</f>
        <v>VSS</v>
      </c>
      <c r="D1135">
        <v>46.083239999999599</v>
      </c>
      <c r="E1135">
        <v>128.37852000000001</v>
      </c>
    </row>
    <row r="1136" spans="1:9">
      <c r="A1136" t="s">
        <v>1086</v>
      </c>
      <c r="B1136" t="str">
        <f>_xlfn.XLOOKUP(A1136,Routing_instructions!$A$2:$A$1156,Routing_instructions!$B$2:$B$1156)</f>
        <v>VSS</v>
      </c>
      <c r="D1136">
        <v>49.375079999999997</v>
      </c>
      <c r="E1136">
        <v>128.37852000000001</v>
      </c>
    </row>
    <row r="1137" spans="1:9">
      <c r="A1137" t="s">
        <v>1481</v>
      </c>
      <c r="B1137" t="str">
        <f>_xlfn.XLOOKUP(A1137,Routing_instructions!$A$2:$A$1156,Routing_instructions!$B$2:$B$1156)</f>
        <v>VCC</v>
      </c>
      <c r="D1137">
        <v>52.6669199999996</v>
      </c>
      <c r="E1137">
        <v>128.37852000000001</v>
      </c>
    </row>
    <row r="1138" spans="1:9">
      <c r="A1138" t="s">
        <v>1480</v>
      </c>
      <c r="B1138" t="str">
        <f>_xlfn.XLOOKUP(A1138,Routing_instructions!$A$2:$A$1156,Routing_instructions!$B$2:$B$1156)</f>
        <v>VCC</v>
      </c>
      <c r="D1138">
        <v>55.9587599999996</v>
      </c>
      <c r="E1138">
        <v>128.37852000000001</v>
      </c>
    </row>
    <row r="1139" spans="1:9">
      <c r="A1139" t="s">
        <v>1085</v>
      </c>
      <c r="B1139" t="str">
        <f>_xlfn.XLOOKUP(A1139,Routing_instructions!$A$2:$A$1156,Routing_instructions!$B$2:$B$1156)</f>
        <v>VSS</v>
      </c>
      <c r="D1139">
        <v>72.417563999999601</v>
      </c>
      <c r="E1139">
        <v>128.37852000000001</v>
      </c>
    </row>
    <row r="1140" spans="1:9">
      <c r="A1140" t="s">
        <v>1084</v>
      </c>
      <c r="B1140" t="str">
        <f>_xlfn.XLOOKUP(A1140,Routing_instructions!$A$2:$A$1156,Routing_instructions!$B$2:$B$1156)</f>
        <v>VSS</v>
      </c>
      <c r="D1140">
        <v>75.709403999999594</v>
      </c>
      <c r="E1140">
        <v>128.37852000000001</v>
      </c>
    </row>
    <row r="1141" spans="1:9">
      <c r="A1141" t="s">
        <v>1479</v>
      </c>
      <c r="B1141" t="str">
        <f>_xlfn.XLOOKUP(A1141,Routing_instructions!$A$2:$A$1156,Routing_instructions!$B$2:$B$1156)</f>
        <v>VCC2</v>
      </c>
      <c r="D1141">
        <v>79.001243999999602</v>
      </c>
      <c r="E1141">
        <v>128.37852000000001</v>
      </c>
    </row>
    <row r="1142" spans="1:9">
      <c r="A1142" t="s">
        <v>1478</v>
      </c>
      <c r="B1142" t="str">
        <f>_xlfn.XLOOKUP(A1142,Routing_instructions!$A$2:$A$1156,Routing_instructions!$B$2:$B$1156)</f>
        <v>VCC2</v>
      </c>
      <c r="D1142">
        <v>82.293083999999595</v>
      </c>
      <c r="E1142">
        <v>128.37852000000001</v>
      </c>
    </row>
    <row r="1143" spans="1:9">
      <c r="A1143" t="s">
        <v>1083</v>
      </c>
      <c r="B1143" t="str">
        <f>_xlfn.XLOOKUP(A1143,Routing_instructions!$A$2:$A$1156,Routing_instructions!$B$2:$B$1156)</f>
        <v>VSS</v>
      </c>
      <c r="D1143">
        <v>85.584924000000001</v>
      </c>
      <c r="E1143">
        <v>128.37852000000001</v>
      </c>
    </row>
    <row r="1144" spans="1:9">
      <c r="A1144" t="s">
        <v>1081</v>
      </c>
      <c r="B1144" t="str">
        <f>_xlfn.XLOOKUP(A1144,Routing_instructions!$A$2:$A$1156,Routing_instructions!$B$2:$B$1156)</f>
        <v>VSS</v>
      </c>
      <c r="D1144">
        <v>88.876763999999994</v>
      </c>
      <c r="E1144">
        <v>128.37852000000001</v>
      </c>
    </row>
    <row r="1145" spans="1:9">
      <c r="A1145" t="s">
        <v>1477</v>
      </c>
      <c r="B1145" t="str">
        <f>_xlfn.XLOOKUP(A1145,Routing_instructions!$A$2:$A$1156,Routing_instructions!$B$2:$B$1156)</f>
        <v>VCC2</v>
      </c>
      <c r="D1145">
        <v>92.168604000000002</v>
      </c>
      <c r="E1145">
        <v>128.37852000000001</v>
      </c>
    </row>
    <row r="1146" spans="1:9">
      <c r="A1146" t="s">
        <v>1476</v>
      </c>
      <c r="B1146" t="str">
        <f>_xlfn.XLOOKUP(A1146,Routing_instructions!$A$2:$A$1156,Routing_instructions!$B$2:$B$1156)</f>
        <v>VCC2</v>
      </c>
      <c r="D1146">
        <v>95.460443999999995</v>
      </c>
      <c r="E1146">
        <v>128.37852000000001</v>
      </c>
    </row>
    <row r="1147" spans="1:9">
      <c r="A1147" t="s">
        <v>950</v>
      </c>
      <c r="B1147" t="str">
        <f>_xlfn.XLOOKUP(A1147,Routing_instructions!$A$2:$A$1156,Routing_instructions!$B$2:$B$1156)</f>
        <v>VSS</v>
      </c>
      <c r="D1147">
        <v>108.62748000000001</v>
      </c>
      <c r="E1147">
        <v>128.37852000000001</v>
      </c>
      <c r="F1147">
        <v>603088</v>
      </c>
      <c r="G1147">
        <v>801028</v>
      </c>
      <c r="H1147">
        <v>709014</v>
      </c>
      <c r="I1147">
        <v>506033</v>
      </c>
    </row>
    <row r="1148" spans="1:9">
      <c r="A1148" t="s">
        <v>949</v>
      </c>
      <c r="B1148" t="str">
        <f>_xlfn.XLOOKUP(A1148,Routing_instructions!$A$2:$A$1156,Routing_instructions!$B$2:$B$1156)</f>
        <v>VSS</v>
      </c>
      <c r="D1148">
        <v>111.919319999999</v>
      </c>
      <c r="E1148">
        <v>128.37852000000001</v>
      </c>
      <c r="F1148">
        <v>605084</v>
      </c>
      <c r="G1148">
        <v>804002</v>
      </c>
      <c r="H1148">
        <v>707122</v>
      </c>
      <c r="I1148">
        <v>506029</v>
      </c>
    </row>
    <row r="1149" spans="1:9">
      <c r="A1149" t="s">
        <v>1093</v>
      </c>
      <c r="B1149" t="str">
        <f>_xlfn.XLOOKUP(A1149,Routing_instructions!$A$2:$A$1156,Routing_instructions!$B$2:$B$1156)</f>
        <v>VSS</v>
      </c>
      <c r="D1149">
        <v>115.211159999999</v>
      </c>
      <c r="E1149">
        <v>128.37852000000001</v>
      </c>
    </row>
    <row r="1150" spans="1:9">
      <c r="A1150" t="s">
        <v>1092</v>
      </c>
      <c r="B1150" t="str">
        <f>_xlfn.XLOOKUP(A1150,Routing_instructions!$A$2:$A$1156,Routing_instructions!$B$2:$B$1156)</f>
        <v>VSS</v>
      </c>
      <c r="D1150">
        <v>118.503</v>
      </c>
      <c r="E1150">
        <v>128.37852000000001</v>
      </c>
    </row>
    <row r="1151" spans="1:9">
      <c r="A1151" t="s">
        <v>1090</v>
      </c>
      <c r="B1151" t="str">
        <f>_xlfn.XLOOKUP(A1151,Routing_instructions!$A$2:$A$1156,Routing_instructions!$B$2:$B$1156)</f>
        <v>VSS</v>
      </c>
      <c r="D1151">
        <v>13.165199999999899</v>
      </c>
      <c r="E1151">
        <v>128.37852000000001</v>
      </c>
    </row>
    <row r="1152" spans="1:9">
      <c r="A1152" t="s">
        <v>762</v>
      </c>
      <c r="B1152" t="str">
        <f>_xlfn.XLOOKUP(A1152,Routing_instructions!$A$2:$A$1156,Routing_instructions!$B$2:$B$1156)</f>
        <v>VSS</v>
      </c>
      <c r="D1152">
        <v>9.8747999999999596</v>
      </c>
      <c r="E1152">
        <v>128.37852000000001</v>
      </c>
      <c r="F1152">
        <v>601009</v>
      </c>
      <c r="G1152">
        <v>802062</v>
      </c>
      <c r="H1152">
        <v>707091</v>
      </c>
      <c r="I1152">
        <v>508081</v>
      </c>
    </row>
    <row r="1153" spans="1:9">
      <c r="A1153" t="s">
        <v>1091</v>
      </c>
      <c r="B1153" t="str">
        <f>_xlfn.XLOOKUP(A1153,Routing_instructions!$A$2:$A$1156,Routing_instructions!$B$2:$B$1156)</f>
        <v>VSS</v>
      </c>
      <c r="D1153">
        <v>6.5843999999999596</v>
      </c>
      <c r="E1153">
        <v>128.37852000000001</v>
      </c>
    </row>
    <row r="1154" spans="1:9">
      <c r="A1154" t="s">
        <v>1956</v>
      </c>
      <c r="B1154" t="str">
        <f>_xlfn.XLOOKUP(A1154,Routing_instructions!$A$2:$A$1156,Routing_instructions!$B$2:$B$1156)</f>
        <v>XTBTTXP</v>
      </c>
      <c r="C1154" t="s">
        <v>2189</v>
      </c>
      <c r="D1154">
        <v>13.165199999999899</v>
      </c>
      <c r="E1154">
        <v>0</v>
      </c>
      <c r="F1154">
        <v>609102</v>
      </c>
      <c r="G1154">
        <v>809111</v>
      </c>
      <c r="H1154">
        <v>701099</v>
      </c>
      <c r="I1154">
        <v>501103</v>
      </c>
    </row>
    <row r="1155" spans="1:9">
      <c r="A1155" t="s">
        <v>1263</v>
      </c>
      <c r="B1155" t="str">
        <f>_xlfn.XLOOKUP(A1155,Routing_instructions!$A$2:$A$1156,Routing_instructions!$B$2:$B$1156)</f>
        <v>VSS</v>
      </c>
      <c r="D1155">
        <v>9.8747999999999596</v>
      </c>
      <c r="E1155">
        <v>0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tabColor rgb="FF00B050"/>
  </sheetPr>
  <dimension ref="B2"/>
  <sheetViews>
    <sheetView showGridLines="0" zoomScale="70" zoomScaleNormal="70" workbookViewId="0">
      <selection activeCell="B4" sqref="B4"/>
    </sheetView>
  </sheetViews>
  <sheetFormatPr defaultRowHeight="15"/>
  <sheetData>
    <row r="2" spans="2:2" ht="23.25">
      <c r="B2" s="29" t="s">
        <v>1975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rgb="FF00B050"/>
  </sheetPr>
  <dimension ref="A1"/>
  <sheetViews>
    <sheetView showGridLines="0" zoomScale="80" zoomScaleNormal="80" workbookViewId="0">
      <selection activeCell="V17" sqref="V17"/>
    </sheetView>
  </sheetViews>
  <sheetFormatPr defaultRowHeight="1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>
    <tabColor rgb="FF00B050"/>
  </sheetPr>
  <dimension ref="B2:R16"/>
  <sheetViews>
    <sheetView showGridLines="0" zoomScale="60" zoomScaleNormal="60" workbookViewId="0">
      <selection activeCell="V27" sqref="V27"/>
    </sheetView>
  </sheetViews>
  <sheetFormatPr defaultRowHeight="15"/>
  <cols>
    <col min="16" max="16" width="17.42578125" customWidth="1"/>
    <col min="17" max="17" width="15.28515625" customWidth="1"/>
  </cols>
  <sheetData>
    <row r="2" spans="2:18" ht="31.5">
      <c r="B2" s="202" t="s">
        <v>1976</v>
      </c>
    </row>
    <row r="3" spans="2:18" ht="33.75">
      <c r="B3" s="135" t="s">
        <v>1977</v>
      </c>
    </row>
    <row r="9" spans="2:18" ht="18.75">
      <c r="P9" s="78" t="s">
        <v>1978</v>
      </c>
    </row>
    <row r="11" spans="2:18">
      <c r="P11" s="253" t="s">
        <v>1979</v>
      </c>
      <c r="Q11" s="253"/>
      <c r="R11" s="253"/>
    </row>
    <row r="12" spans="2:18" ht="90" customHeight="1" thickBot="1">
      <c r="P12" s="79" t="s">
        <v>1980</v>
      </c>
      <c r="Q12" s="80" t="s">
        <v>1981</v>
      </c>
      <c r="R12" s="81" t="s">
        <v>1982</v>
      </c>
    </row>
    <row r="13" spans="2:18" ht="18.75">
      <c r="P13" s="82">
        <v>1313</v>
      </c>
      <c r="Q13" s="83" t="s">
        <v>1739</v>
      </c>
      <c r="R13" s="84">
        <v>1</v>
      </c>
    </row>
    <row r="14" spans="2:18" ht="18.75">
      <c r="P14" s="82">
        <v>1413</v>
      </c>
      <c r="Q14" s="83" t="s">
        <v>1739</v>
      </c>
      <c r="R14" s="85">
        <v>3</v>
      </c>
    </row>
    <row r="15" spans="2:18" ht="18.75">
      <c r="P15" s="82">
        <v>1313</v>
      </c>
      <c r="Q15" s="83" t="s">
        <v>1746</v>
      </c>
      <c r="R15" s="84">
        <v>5</v>
      </c>
    </row>
    <row r="16" spans="2:18" ht="18.75">
      <c r="P16" s="82">
        <v>1413</v>
      </c>
      <c r="Q16" s="83" t="s">
        <v>1746</v>
      </c>
      <c r="R16" s="85">
        <v>7</v>
      </c>
    </row>
  </sheetData>
  <mergeCells count="1">
    <mergeCell ref="P11:R11"/>
  </mergeCells>
  <pageMargins left="0.7" right="0.7" top="0.75" bottom="0.75" header="0.3" footer="0.3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tabColor rgb="FF00B050"/>
  </sheetPr>
  <dimension ref="A1:S52"/>
  <sheetViews>
    <sheetView showGridLines="0" topLeftCell="A14" zoomScale="90" zoomScaleNormal="90" workbookViewId="0">
      <selection activeCell="G15" sqref="G15"/>
    </sheetView>
  </sheetViews>
  <sheetFormatPr defaultRowHeight="15"/>
  <cols>
    <col min="1" max="1" width="26.28515625" customWidth="1"/>
    <col min="2" max="2" width="19" customWidth="1"/>
    <col min="5" max="5" width="11.7109375" customWidth="1"/>
    <col min="7" max="7" width="17" customWidth="1"/>
    <col min="9" max="9" width="16.85546875" customWidth="1"/>
    <col min="14" max="14" width="13.28515625" customWidth="1"/>
  </cols>
  <sheetData>
    <row r="1" spans="1:14" ht="23.25">
      <c r="A1" s="138" t="s">
        <v>1983</v>
      </c>
    </row>
    <row r="2" spans="1:14" ht="23.25">
      <c r="A2" s="138"/>
      <c r="K2" s="197" t="s">
        <v>1984</v>
      </c>
    </row>
    <row r="3" spans="1:14">
      <c r="A3" t="s">
        <v>1985</v>
      </c>
      <c r="H3" s="200" t="s">
        <v>1986</v>
      </c>
      <c r="I3" s="200" t="s">
        <v>1987</v>
      </c>
      <c r="M3" t="s">
        <v>1988</v>
      </c>
    </row>
    <row r="4" spans="1:14">
      <c r="A4" t="s">
        <v>1989</v>
      </c>
      <c r="H4" s="174" t="s">
        <v>845</v>
      </c>
      <c r="I4" s="174">
        <f>COUNTIF(Routing_instructions!R2:R1156,"COLL")</f>
        <v>154</v>
      </c>
      <c r="M4" t="s">
        <v>1990</v>
      </c>
    </row>
    <row r="5" spans="1:14">
      <c r="A5" t="s">
        <v>1991</v>
      </c>
      <c r="H5" s="199" t="s">
        <v>1748</v>
      </c>
      <c r="I5" s="199">
        <f>COUNTIF(Routing_instructions!R2:R1156,"SRAM")</f>
        <v>32</v>
      </c>
      <c r="M5" t="s">
        <v>1992</v>
      </c>
    </row>
    <row r="6" spans="1:14">
      <c r="A6" s="123" t="s">
        <v>1993</v>
      </c>
      <c r="H6" s="198" t="s">
        <v>752</v>
      </c>
      <c r="I6" s="198">
        <f>COUNTIF(Routing_instructions!R2:R1156,"OVERLAP")</f>
        <v>132</v>
      </c>
      <c r="N6" s="198" t="s">
        <v>605</v>
      </c>
    </row>
    <row r="7" spans="1:14">
      <c r="A7" s="123" t="s">
        <v>1994</v>
      </c>
      <c r="H7" s="122" t="s">
        <v>1703</v>
      </c>
      <c r="I7" s="122">
        <f>COUNTIF(Routing_instructions!R2:R1156,"OTHER")</f>
        <v>63</v>
      </c>
      <c r="N7" s="198" t="s">
        <v>607</v>
      </c>
    </row>
    <row r="8" spans="1:14">
      <c r="A8" t="s">
        <v>1995</v>
      </c>
      <c r="I8">
        <f>SUM(I4:I7)</f>
        <v>381</v>
      </c>
      <c r="N8" s="198" t="s">
        <v>604</v>
      </c>
    </row>
    <row r="9" spans="1:14">
      <c r="A9" t="s">
        <v>1996</v>
      </c>
      <c r="N9" s="198" t="s">
        <v>608</v>
      </c>
    </row>
    <row r="10" spans="1:14">
      <c r="A10" t="s">
        <v>1997</v>
      </c>
      <c r="N10" s="198" t="s">
        <v>606</v>
      </c>
    </row>
    <row r="11" spans="1:14">
      <c r="N11" s="198" t="s">
        <v>207</v>
      </c>
    </row>
    <row r="12" spans="1:14">
      <c r="N12" s="198" t="s">
        <v>591</v>
      </c>
    </row>
    <row r="13" spans="1:14" ht="21">
      <c r="B13" s="137" t="s">
        <v>1998</v>
      </c>
    </row>
    <row r="15" spans="1:14" ht="15.75" thickBot="1">
      <c r="A15" s="133"/>
      <c r="B15" s="133"/>
      <c r="C15" s="133" t="s">
        <v>845</v>
      </c>
      <c r="D15" s="133" t="s">
        <v>1748</v>
      </c>
      <c r="E15" s="133" t="s">
        <v>752</v>
      </c>
      <c r="F15" s="133" t="s">
        <v>1703</v>
      </c>
    </row>
    <row r="16" spans="1:14">
      <c r="A16" s="255" t="s">
        <v>1999</v>
      </c>
      <c r="B16" s="255" t="s">
        <v>2000</v>
      </c>
      <c r="C16" s="194">
        <v>16</v>
      </c>
      <c r="D16" s="180"/>
      <c r="E16" s="180"/>
      <c r="F16" s="181"/>
      <c r="G16">
        <f>SUM(C16:F16)</f>
        <v>16</v>
      </c>
    </row>
    <row r="17" spans="1:19">
      <c r="A17" s="256"/>
      <c r="B17" s="256"/>
      <c r="C17" s="187">
        <v>16</v>
      </c>
      <c r="D17" s="38"/>
      <c r="E17" s="38"/>
      <c r="F17" s="182"/>
      <c r="G17">
        <f t="shared" ref="G17:G23" si="0">SUM(C17:F17)</f>
        <v>16</v>
      </c>
    </row>
    <row r="18" spans="1:19">
      <c r="A18" s="256"/>
      <c r="B18" s="256"/>
      <c r="C18" s="187">
        <v>16</v>
      </c>
      <c r="D18" s="38"/>
      <c r="E18" s="38"/>
      <c r="F18" s="182"/>
      <c r="G18">
        <f t="shared" si="0"/>
        <v>16</v>
      </c>
    </row>
    <row r="19" spans="1:19" ht="15.75" thickBot="1">
      <c r="A19" s="256"/>
      <c r="B19" s="257"/>
      <c r="C19" s="183"/>
      <c r="D19" s="184"/>
      <c r="E19" s="186">
        <v>16</v>
      </c>
      <c r="F19" s="185"/>
      <c r="G19">
        <f t="shared" si="0"/>
        <v>16</v>
      </c>
    </row>
    <row r="20" spans="1:19">
      <c r="A20" s="256"/>
      <c r="B20" s="255" t="s">
        <v>2001</v>
      </c>
      <c r="C20" s="194">
        <v>16</v>
      </c>
      <c r="D20" s="180"/>
      <c r="E20" s="180"/>
      <c r="F20" s="181"/>
      <c r="G20">
        <f t="shared" si="0"/>
        <v>16</v>
      </c>
    </row>
    <row r="21" spans="1:19">
      <c r="A21" s="256"/>
      <c r="B21" s="256"/>
      <c r="C21" s="187">
        <v>16</v>
      </c>
      <c r="D21" s="38"/>
      <c r="E21" s="38"/>
      <c r="F21" s="182"/>
      <c r="G21">
        <f t="shared" si="0"/>
        <v>16</v>
      </c>
    </row>
    <row r="22" spans="1:19">
      <c r="A22" s="256"/>
      <c r="B22" s="256"/>
      <c r="C22" s="187">
        <v>16</v>
      </c>
      <c r="D22" s="38"/>
      <c r="E22" s="38"/>
      <c r="F22" s="182"/>
      <c r="G22">
        <f t="shared" si="0"/>
        <v>16</v>
      </c>
    </row>
    <row r="23" spans="1:19" ht="15.75" thickBot="1">
      <c r="A23" s="257"/>
      <c r="B23" s="257"/>
      <c r="C23" s="183"/>
      <c r="D23" s="184"/>
      <c r="E23" s="186">
        <v>16</v>
      </c>
      <c r="F23" s="185"/>
      <c r="G23">
        <f t="shared" si="0"/>
        <v>16</v>
      </c>
    </row>
    <row r="24" spans="1:19">
      <c r="C24" s="44"/>
      <c r="D24" s="44"/>
      <c r="E24" s="44"/>
      <c r="F24" s="44"/>
      <c r="G24">
        <f>SUM(G16:G23)</f>
        <v>128</v>
      </c>
    </row>
    <row r="25" spans="1:19">
      <c r="C25" s="44"/>
      <c r="D25" s="44"/>
      <c r="E25" s="44"/>
      <c r="F25" s="44"/>
      <c r="L25" s="133"/>
      <c r="M25" s="254"/>
      <c r="N25" s="133"/>
      <c r="O25" s="133"/>
      <c r="P25" s="254"/>
      <c r="Q25" s="133"/>
      <c r="R25" s="133"/>
      <c r="S25" s="254"/>
    </row>
    <row r="26" spans="1:19">
      <c r="C26" s="44"/>
      <c r="D26" s="44"/>
      <c r="E26" s="44"/>
      <c r="F26" s="44"/>
      <c r="L26" s="133"/>
      <c r="M26" s="254"/>
      <c r="N26" s="133"/>
      <c r="P26" s="254"/>
      <c r="Q26" s="133"/>
      <c r="R26" s="133"/>
      <c r="S26" s="254"/>
    </row>
    <row r="27" spans="1:19" ht="15.75" thickBot="1">
      <c r="A27" s="133"/>
      <c r="B27" s="133"/>
      <c r="C27" s="133" t="s">
        <v>845</v>
      </c>
      <c r="D27" s="133" t="s">
        <v>1748</v>
      </c>
      <c r="E27" s="133" t="s">
        <v>752</v>
      </c>
      <c r="F27" s="133" t="s">
        <v>1703</v>
      </c>
      <c r="L27" s="133"/>
      <c r="M27" s="254"/>
      <c r="N27" s="133"/>
      <c r="P27" s="254"/>
      <c r="Q27" s="133"/>
      <c r="R27" s="133"/>
      <c r="S27" s="254"/>
    </row>
    <row r="28" spans="1:19">
      <c r="A28" s="255" t="s">
        <v>2002</v>
      </c>
      <c r="B28" s="255" t="s">
        <v>2000</v>
      </c>
      <c r="C28" s="194">
        <v>16</v>
      </c>
      <c r="D28" s="180"/>
      <c r="E28" s="180"/>
      <c r="F28" s="181"/>
      <c r="G28">
        <f>SUM(C28:F28)</f>
        <v>16</v>
      </c>
      <c r="L28" s="133"/>
      <c r="M28" s="254"/>
      <c r="N28" s="133"/>
      <c r="O28" s="133"/>
      <c r="P28" s="254"/>
      <c r="Q28" s="133"/>
      <c r="R28" s="133"/>
      <c r="S28" s="254"/>
    </row>
    <row r="29" spans="1:19">
      <c r="A29" s="256"/>
      <c r="B29" s="256"/>
      <c r="C29" s="187">
        <v>16</v>
      </c>
      <c r="D29" s="38"/>
      <c r="E29" s="38"/>
      <c r="F29" s="182"/>
      <c r="G29">
        <f t="shared" ref="G29:G35" si="1">SUM(C29:F29)</f>
        <v>16</v>
      </c>
      <c r="L29" s="133"/>
      <c r="M29" s="254"/>
      <c r="N29" s="133"/>
      <c r="O29" s="133"/>
      <c r="P29" s="254"/>
      <c r="Q29" s="133"/>
      <c r="R29" s="133"/>
      <c r="S29" s="254"/>
    </row>
    <row r="30" spans="1:19">
      <c r="A30" s="256"/>
      <c r="B30" s="256"/>
      <c r="C30" s="187">
        <v>16</v>
      </c>
      <c r="D30" s="38"/>
      <c r="E30" s="38"/>
      <c r="F30" s="182"/>
      <c r="G30">
        <f t="shared" si="1"/>
        <v>16</v>
      </c>
      <c r="L30" s="133"/>
      <c r="M30" s="254"/>
      <c r="N30" s="133"/>
      <c r="O30" s="133"/>
      <c r="P30" s="254"/>
      <c r="Q30" s="133"/>
      <c r="R30" s="133"/>
      <c r="S30" s="254"/>
    </row>
    <row r="31" spans="1:19" ht="15.75" thickBot="1">
      <c r="A31" s="256"/>
      <c r="B31" s="257"/>
      <c r="C31" s="183"/>
      <c r="D31" s="184"/>
      <c r="E31" s="186">
        <v>16</v>
      </c>
      <c r="F31" s="185"/>
      <c r="G31">
        <f t="shared" si="1"/>
        <v>16</v>
      </c>
      <c r="L31" s="133"/>
      <c r="M31" s="254"/>
      <c r="N31" s="133"/>
      <c r="O31" s="133"/>
      <c r="P31" s="254"/>
      <c r="Q31" s="133"/>
      <c r="R31" s="133"/>
      <c r="S31" s="254"/>
    </row>
    <row r="32" spans="1:19">
      <c r="A32" s="256"/>
      <c r="B32" s="255" t="s">
        <v>2001</v>
      </c>
      <c r="C32" s="194">
        <v>10</v>
      </c>
      <c r="D32" s="180"/>
      <c r="E32" s="180"/>
      <c r="F32" s="192">
        <v>4</v>
      </c>
      <c r="G32">
        <f t="shared" si="1"/>
        <v>14</v>
      </c>
      <c r="L32" s="133"/>
      <c r="M32" s="254"/>
      <c r="N32" s="133"/>
      <c r="O32" s="133"/>
      <c r="P32" s="254"/>
      <c r="Q32" s="133"/>
      <c r="R32" s="133"/>
      <c r="S32" s="254"/>
    </row>
    <row r="33" spans="1:7">
      <c r="A33" s="256"/>
      <c r="B33" s="256"/>
      <c r="C33" s="188"/>
      <c r="D33" s="38"/>
      <c r="E33" s="191">
        <v>16</v>
      </c>
      <c r="F33" s="182"/>
      <c r="G33">
        <f t="shared" si="1"/>
        <v>16</v>
      </c>
    </row>
    <row r="34" spans="1:7">
      <c r="A34" s="256"/>
      <c r="B34" s="256"/>
      <c r="C34" s="188"/>
      <c r="D34" s="38"/>
      <c r="E34" s="191">
        <v>16</v>
      </c>
      <c r="F34" s="182"/>
      <c r="G34">
        <f t="shared" si="1"/>
        <v>16</v>
      </c>
    </row>
    <row r="35" spans="1:7" ht="15.75" thickBot="1">
      <c r="A35" s="257"/>
      <c r="B35" s="257"/>
      <c r="C35" s="183"/>
      <c r="D35" s="184"/>
      <c r="E35" s="186">
        <v>16</v>
      </c>
      <c r="F35" s="185"/>
      <c r="G35">
        <f t="shared" si="1"/>
        <v>16</v>
      </c>
    </row>
    <row r="36" spans="1:7">
      <c r="C36" s="44"/>
      <c r="D36" s="44"/>
      <c r="E36" s="44"/>
      <c r="F36" s="44"/>
      <c r="G36">
        <f>SUM(G28:G35)</f>
        <v>126</v>
      </c>
    </row>
    <row r="37" spans="1:7">
      <c r="C37" s="44"/>
      <c r="D37" s="44"/>
      <c r="E37" s="44"/>
      <c r="F37" s="44"/>
    </row>
    <row r="38" spans="1:7" ht="15.75" thickBot="1">
      <c r="A38" s="133"/>
      <c r="B38" s="133"/>
      <c r="C38" s="133" t="s">
        <v>845</v>
      </c>
      <c r="D38" s="133" t="s">
        <v>1748</v>
      </c>
      <c r="E38" s="133" t="s">
        <v>752</v>
      </c>
      <c r="F38" s="133" t="s">
        <v>1703</v>
      </c>
    </row>
    <row r="39" spans="1:7">
      <c r="A39" s="255" t="s">
        <v>2003</v>
      </c>
      <c r="B39" s="255" t="s">
        <v>2000</v>
      </c>
      <c r="C39" s="195"/>
      <c r="D39" s="189">
        <v>16</v>
      </c>
      <c r="E39" s="180"/>
      <c r="F39" s="181"/>
      <c r="G39">
        <f>SUM(C39:F39)</f>
        <v>16</v>
      </c>
    </row>
    <row r="40" spans="1:7">
      <c r="A40" s="256"/>
      <c r="B40" s="256"/>
      <c r="C40" s="188"/>
      <c r="D40" s="190">
        <v>16</v>
      </c>
      <c r="E40" s="38"/>
      <c r="F40" s="182"/>
      <c r="G40">
        <f t="shared" ref="G40:G46" si="2">SUM(C40:F40)</f>
        <v>16</v>
      </c>
    </row>
    <row r="41" spans="1:7">
      <c r="A41" s="256"/>
      <c r="B41" s="256"/>
      <c r="C41" s="188"/>
      <c r="D41" s="38"/>
      <c r="E41" s="191">
        <v>16</v>
      </c>
      <c r="F41" s="182"/>
      <c r="G41">
        <f t="shared" si="2"/>
        <v>16</v>
      </c>
    </row>
    <row r="42" spans="1:7" ht="15.75" thickBot="1">
      <c r="A42" s="256"/>
      <c r="B42" s="257"/>
      <c r="C42" s="183"/>
      <c r="D42" s="184"/>
      <c r="E42" s="186">
        <v>16</v>
      </c>
      <c r="F42" s="185"/>
      <c r="G42">
        <f t="shared" si="2"/>
        <v>16</v>
      </c>
    </row>
    <row r="43" spans="1:7">
      <c r="A43" s="256"/>
      <c r="B43" s="255" t="s">
        <v>2001</v>
      </c>
      <c r="C43" s="195"/>
      <c r="D43" s="180"/>
      <c r="E43" s="180"/>
      <c r="F43" s="192">
        <v>16</v>
      </c>
      <c r="G43">
        <f t="shared" si="2"/>
        <v>16</v>
      </c>
    </row>
    <row r="44" spans="1:7">
      <c r="A44" s="256"/>
      <c r="B44" s="256"/>
      <c r="C44" s="188"/>
      <c r="D44" s="38"/>
      <c r="E44" s="38"/>
      <c r="F44" s="193">
        <v>16</v>
      </c>
      <c r="G44">
        <f t="shared" si="2"/>
        <v>16</v>
      </c>
    </row>
    <row r="45" spans="1:7">
      <c r="A45" s="256"/>
      <c r="B45" s="256"/>
      <c r="C45" s="188"/>
      <c r="D45" s="38"/>
      <c r="E45" s="38"/>
      <c r="F45" s="193">
        <v>16</v>
      </c>
      <c r="G45">
        <f t="shared" si="2"/>
        <v>16</v>
      </c>
    </row>
    <row r="46" spans="1:7" ht="15.75" thickBot="1">
      <c r="A46" s="257"/>
      <c r="B46" s="257"/>
      <c r="C46" s="183"/>
      <c r="D46" s="184"/>
      <c r="E46" s="186">
        <v>4</v>
      </c>
      <c r="F46" s="196">
        <v>11</v>
      </c>
      <c r="G46">
        <f t="shared" si="2"/>
        <v>15</v>
      </c>
    </row>
    <row r="47" spans="1:7">
      <c r="C47" s="44"/>
      <c r="D47" s="44"/>
      <c r="E47" s="44"/>
      <c r="F47" s="44"/>
      <c r="G47">
        <f>SUM(G39:G46)</f>
        <v>127</v>
      </c>
    </row>
    <row r="49" spans="3:7">
      <c r="C49">
        <f>SUM(C16:C46)</f>
        <v>154</v>
      </c>
      <c r="D49">
        <f t="shared" ref="D49:E49" si="3">SUM(D16:D46)</f>
        <v>32</v>
      </c>
      <c r="E49">
        <f t="shared" si="3"/>
        <v>132</v>
      </c>
      <c r="F49">
        <f>SUM(F16:F46)</f>
        <v>63</v>
      </c>
    </row>
    <row r="52" spans="3:7">
      <c r="G52">
        <f>G47+G36+G24</f>
        <v>381</v>
      </c>
    </row>
  </sheetData>
  <mergeCells count="15">
    <mergeCell ref="A39:A46"/>
    <mergeCell ref="B39:B42"/>
    <mergeCell ref="B43:B46"/>
    <mergeCell ref="M25:M28"/>
    <mergeCell ref="P25:P28"/>
    <mergeCell ref="S25:S28"/>
    <mergeCell ref="M29:M32"/>
    <mergeCell ref="P29:P32"/>
    <mergeCell ref="S29:S32"/>
    <mergeCell ref="A16:A23"/>
    <mergeCell ref="B16:B19"/>
    <mergeCell ref="B20:B23"/>
    <mergeCell ref="A28:A35"/>
    <mergeCell ref="B28:B31"/>
    <mergeCell ref="B32:B35"/>
  </mergeCells>
  <pageMargins left="0.7" right="0.7" top="0.75" bottom="0.75" header="0.3" footer="0.3"/>
  <pageSetup orientation="portrait"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tabColor rgb="FF00B050"/>
  </sheetPr>
  <dimension ref="B1:F54"/>
  <sheetViews>
    <sheetView showGridLines="0" topLeftCell="A29" zoomScale="70" zoomScaleNormal="70" workbookViewId="0">
      <selection activeCell="O25" sqref="O25"/>
    </sheetView>
  </sheetViews>
  <sheetFormatPr defaultRowHeight="15"/>
  <cols>
    <col min="2" max="2" width="31.5703125" customWidth="1"/>
    <col min="4" max="4" width="24.28515625" customWidth="1"/>
    <col min="5" max="5" width="10.7109375" customWidth="1"/>
  </cols>
  <sheetData>
    <row r="1" spans="2:6" ht="23.25">
      <c r="B1" s="138" t="s">
        <v>2004</v>
      </c>
    </row>
    <row r="2" spans="2:6">
      <c r="B2" t="s">
        <v>2005</v>
      </c>
    </row>
    <row r="3" spans="2:6">
      <c r="B3" t="s">
        <v>2006</v>
      </c>
    </row>
    <row r="4" spans="2:6">
      <c r="B4" t="s">
        <v>2007</v>
      </c>
    </row>
    <row r="5" spans="2:6">
      <c r="B5" s="123" t="s">
        <v>2008</v>
      </c>
    </row>
    <row r="6" spans="2:6">
      <c r="B6" t="s">
        <v>2009</v>
      </c>
    </row>
    <row r="7" spans="2:6" ht="23.25">
      <c r="E7" s="258" t="s">
        <v>651</v>
      </c>
      <c r="F7" s="258"/>
    </row>
    <row r="8" spans="2:6">
      <c r="B8" s="161" t="s">
        <v>2010</v>
      </c>
      <c r="C8" s="161" t="s">
        <v>2011</v>
      </c>
      <c r="E8" s="81" t="s">
        <v>2012</v>
      </c>
      <c r="F8" s="81" t="s">
        <v>2013</v>
      </c>
    </row>
    <row r="9" spans="2:6">
      <c r="B9" s="170" t="s">
        <v>328</v>
      </c>
      <c r="C9" s="259" t="s">
        <v>1824</v>
      </c>
      <c r="E9" s="38">
        <v>1</v>
      </c>
      <c r="F9" s="169" t="s">
        <v>2014</v>
      </c>
    </row>
    <row r="10" spans="2:6">
      <c r="B10" s="170" t="s">
        <v>331</v>
      </c>
      <c r="C10" s="259"/>
      <c r="E10" s="38">
        <v>2</v>
      </c>
      <c r="F10" s="38" t="s">
        <v>2015</v>
      </c>
    </row>
    <row r="11" spans="2:6">
      <c r="B11" s="120" t="s">
        <v>334</v>
      </c>
      <c r="C11" s="233" t="s">
        <v>1842</v>
      </c>
      <c r="E11" s="38">
        <v>3</v>
      </c>
      <c r="F11" s="38" t="s">
        <v>2016</v>
      </c>
    </row>
    <row r="12" spans="2:6">
      <c r="B12" s="120" t="s">
        <v>337</v>
      </c>
      <c r="C12" s="233"/>
      <c r="E12" s="38">
        <v>4</v>
      </c>
      <c r="F12" s="38" t="s">
        <v>2017</v>
      </c>
    </row>
    <row r="13" spans="2:6">
      <c r="B13" s="170" t="s">
        <v>340</v>
      </c>
      <c r="C13" s="259" t="s">
        <v>1851</v>
      </c>
      <c r="E13" s="38">
        <v>5</v>
      </c>
      <c r="F13" s="38" t="s">
        <v>2018</v>
      </c>
    </row>
    <row r="14" spans="2:6">
      <c r="B14" s="170" t="s">
        <v>343</v>
      </c>
      <c r="C14" s="259"/>
      <c r="E14" s="38">
        <v>6</v>
      </c>
      <c r="F14" s="38" t="s">
        <v>2019</v>
      </c>
    </row>
    <row r="15" spans="2:6">
      <c r="B15" s="170" t="s">
        <v>346</v>
      </c>
      <c r="C15" s="259"/>
      <c r="E15" s="38">
        <v>7</v>
      </c>
      <c r="F15" s="38" t="s">
        <v>2020</v>
      </c>
    </row>
    <row r="16" spans="2:6">
      <c r="B16" s="170" t="s">
        <v>349</v>
      </c>
      <c r="C16" s="259"/>
      <c r="E16" s="38">
        <v>8</v>
      </c>
      <c r="F16" s="38" t="s">
        <v>2021</v>
      </c>
    </row>
    <row r="17" spans="2:3">
      <c r="B17" s="120" t="s">
        <v>352</v>
      </c>
      <c r="C17" s="233" t="s">
        <v>1857</v>
      </c>
    </row>
    <row r="18" spans="2:3">
      <c r="B18" s="120" t="s">
        <v>355</v>
      </c>
      <c r="C18" s="233"/>
    </row>
    <row r="19" spans="2:3">
      <c r="B19" s="120" t="s">
        <v>358</v>
      </c>
      <c r="C19" s="233"/>
    </row>
    <row r="20" spans="2:3">
      <c r="B20" s="120" t="s">
        <v>361</v>
      </c>
      <c r="C20" s="233"/>
    </row>
    <row r="21" spans="2:3">
      <c r="B21" s="170" t="s">
        <v>364</v>
      </c>
      <c r="C21" s="259" t="s">
        <v>1865</v>
      </c>
    </row>
    <row r="22" spans="2:3">
      <c r="B22" s="170" t="s">
        <v>367</v>
      </c>
      <c r="C22" s="259"/>
    </row>
    <row r="23" spans="2:3">
      <c r="B23" s="170" t="s">
        <v>370</v>
      </c>
      <c r="C23" s="259"/>
    </row>
    <row r="24" spans="2:3">
      <c r="B24" s="170" t="s">
        <v>373</v>
      </c>
      <c r="C24" s="259"/>
    </row>
    <row r="25" spans="2:3">
      <c r="B25" s="120" t="s">
        <v>376</v>
      </c>
      <c r="C25" s="233" t="s">
        <v>1879</v>
      </c>
    </row>
    <row r="26" spans="2:3">
      <c r="B26" s="120" t="s">
        <v>379</v>
      </c>
      <c r="C26" s="233"/>
    </row>
    <row r="27" spans="2:3">
      <c r="B27" s="120" t="s">
        <v>382</v>
      </c>
      <c r="C27" s="233"/>
    </row>
    <row r="28" spans="2:3">
      <c r="B28" s="120" t="s">
        <v>385</v>
      </c>
      <c r="C28" s="233"/>
    </row>
    <row r="29" spans="2:3">
      <c r="B29" s="170" t="s">
        <v>388</v>
      </c>
      <c r="C29" s="259" t="s">
        <v>1888</v>
      </c>
    </row>
    <row r="30" spans="2:3">
      <c r="B30" s="170" t="s">
        <v>391</v>
      </c>
      <c r="C30" s="259"/>
    </row>
    <row r="31" spans="2:3">
      <c r="B31" s="170" t="s">
        <v>394</v>
      </c>
      <c r="C31" s="259"/>
    </row>
    <row r="32" spans="2:3">
      <c r="B32" s="170" t="s">
        <v>397</v>
      </c>
      <c r="C32" s="259"/>
    </row>
    <row r="33" spans="2:3">
      <c r="B33" s="120" t="s">
        <v>400</v>
      </c>
      <c r="C33" s="233" t="s">
        <v>1894</v>
      </c>
    </row>
    <row r="34" spans="2:3">
      <c r="B34" s="120" t="s">
        <v>403</v>
      </c>
      <c r="C34" s="233"/>
    </row>
    <row r="35" spans="2:3">
      <c r="B35" s="120" t="s">
        <v>406</v>
      </c>
      <c r="C35" s="233"/>
    </row>
    <row r="36" spans="2:3">
      <c r="B36" s="120" t="s">
        <v>409</v>
      </c>
      <c r="C36" s="233"/>
    </row>
    <row r="37" spans="2:3">
      <c r="B37" s="170" t="s">
        <v>412</v>
      </c>
      <c r="C37" s="259" t="s">
        <v>1900</v>
      </c>
    </row>
    <row r="38" spans="2:3">
      <c r="B38" s="170" t="s">
        <v>415</v>
      </c>
      <c r="C38" s="259"/>
    </row>
    <row r="39" spans="2:3">
      <c r="B39" s="170" t="s">
        <v>418</v>
      </c>
      <c r="C39" s="259"/>
    </row>
    <row r="40" spans="2:3">
      <c r="B40" s="170" t="s">
        <v>421</v>
      </c>
      <c r="C40" s="259"/>
    </row>
    <row r="41" spans="2:3">
      <c r="B41" s="120" t="s">
        <v>436</v>
      </c>
      <c r="C41" s="233" t="s">
        <v>1909</v>
      </c>
    </row>
    <row r="42" spans="2:3">
      <c r="B42" s="120" t="s">
        <v>439</v>
      </c>
      <c r="C42" s="233"/>
    </row>
    <row r="43" spans="2:3">
      <c r="B43" s="120" t="s">
        <v>442</v>
      </c>
      <c r="C43" s="233"/>
    </row>
    <row r="44" spans="2:3">
      <c r="B44" s="120" t="s">
        <v>445</v>
      </c>
      <c r="C44" s="233"/>
    </row>
    <row r="45" spans="2:3">
      <c r="B45" s="170" t="s">
        <v>448</v>
      </c>
      <c r="C45" s="259" t="s">
        <v>1917</v>
      </c>
    </row>
    <row r="46" spans="2:3">
      <c r="B46" s="170" t="s">
        <v>451</v>
      </c>
      <c r="C46" s="259"/>
    </row>
    <row r="47" spans="2:3">
      <c r="B47" s="170" t="s">
        <v>454</v>
      </c>
      <c r="C47" s="259"/>
    </row>
    <row r="48" spans="2:3">
      <c r="B48" s="170" t="s">
        <v>457</v>
      </c>
      <c r="C48" s="259"/>
    </row>
    <row r="49" spans="2:3">
      <c r="B49" s="120" t="s">
        <v>424</v>
      </c>
      <c r="C49" s="233" t="s">
        <v>1905</v>
      </c>
    </row>
    <row r="50" spans="2:3">
      <c r="B50" s="120" t="s">
        <v>427</v>
      </c>
      <c r="C50" s="233"/>
    </row>
    <row r="51" spans="2:3">
      <c r="B51" s="120" t="s">
        <v>430</v>
      </c>
      <c r="C51" s="233"/>
    </row>
    <row r="52" spans="2:3">
      <c r="B52" s="120" t="s">
        <v>433</v>
      </c>
      <c r="C52" s="233"/>
    </row>
    <row r="53" spans="2:3">
      <c r="B53" s="171" t="s">
        <v>469</v>
      </c>
      <c r="C53" s="259" t="s">
        <v>1931</v>
      </c>
    </row>
    <row r="54" spans="2:3">
      <c r="B54" s="171" t="s">
        <v>472</v>
      </c>
      <c r="C54" s="259"/>
    </row>
  </sheetData>
  <mergeCells count="14">
    <mergeCell ref="E7:F7"/>
    <mergeCell ref="C53:C54"/>
    <mergeCell ref="C29:C32"/>
    <mergeCell ref="C33:C36"/>
    <mergeCell ref="C37:C40"/>
    <mergeCell ref="C49:C52"/>
    <mergeCell ref="C41:C44"/>
    <mergeCell ref="C45:C48"/>
    <mergeCell ref="C25:C28"/>
    <mergeCell ref="C9:C10"/>
    <mergeCell ref="C11:C12"/>
    <mergeCell ref="C13:C16"/>
    <mergeCell ref="C17:C20"/>
    <mergeCell ref="C21:C24"/>
  </mergeCells>
  <pageMargins left="0.7" right="0.7" top="0.75" bottom="0.75" header="0.3" footer="0.3"/>
  <pageSetup orientation="portrait" r:id="rId1"/>
</worksheet>
</file>

<file path=xl/worksheets/sheet1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tabColor rgb="FF00B050"/>
  </sheetPr>
  <dimension ref="U5:V15"/>
  <sheetViews>
    <sheetView showGridLines="0" zoomScale="70" zoomScaleNormal="70" workbookViewId="0">
      <selection activeCell="Q32" sqref="Q32"/>
    </sheetView>
  </sheetViews>
  <sheetFormatPr defaultRowHeight="15"/>
  <cols>
    <col min="22" max="22" width="11.28515625" customWidth="1"/>
  </cols>
  <sheetData>
    <row r="5" spans="21:22" ht="15.75">
      <c r="U5" s="197" t="s">
        <v>2022</v>
      </c>
    </row>
    <row r="6" spans="21:22">
      <c r="U6" t="s">
        <v>1988</v>
      </c>
    </row>
    <row r="7" spans="21:22">
      <c r="U7" t="s">
        <v>1990</v>
      </c>
    </row>
    <row r="8" spans="21:22">
      <c r="U8" t="s">
        <v>2023</v>
      </c>
    </row>
    <row r="9" spans="21:22">
      <c r="V9" s="198" t="s">
        <v>605</v>
      </c>
    </row>
    <row r="10" spans="21:22">
      <c r="V10" s="198" t="s">
        <v>607</v>
      </c>
    </row>
    <row r="11" spans="21:22">
      <c r="V11" s="198" t="s">
        <v>604</v>
      </c>
    </row>
    <row r="12" spans="21:22">
      <c r="V12" s="198" t="s">
        <v>608</v>
      </c>
    </row>
    <row r="13" spans="21:22">
      <c r="V13" s="198" t="s">
        <v>606</v>
      </c>
    </row>
    <row r="14" spans="21:22">
      <c r="V14" s="198" t="s">
        <v>207</v>
      </c>
    </row>
    <row r="15" spans="21:22">
      <c r="V15" s="198" t="s">
        <v>591</v>
      </c>
    </row>
  </sheetData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1" shapeId="20483" r:id="rId3">
          <objectPr defaultSize="0" r:id="rId4">
            <anchor moveWithCells="1">
              <from>
                <xdr:col>1</xdr:col>
                <xdr:colOff>0</xdr:colOff>
                <xdr:row>1</xdr:row>
                <xdr:rowOff>0</xdr:rowOff>
              </from>
              <to>
                <xdr:col>15</xdr:col>
                <xdr:colOff>266700</xdr:colOff>
                <xdr:row>42</xdr:row>
                <xdr:rowOff>133350</xdr:rowOff>
              </to>
            </anchor>
          </objectPr>
        </oleObject>
      </mc:Choice>
      <mc:Fallback>
        <oleObject progId="Visio.Drawing.11" shapeId="20483" r:id="rId3"/>
      </mc:Fallback>
    </mc:AlternateContent>
  </oleObjec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tabColor rgb="FF00B050"/>
  </sheetPr>
  <dimension ref="B2"/>
  <sheetViews>
    <sheetView topLeftCell="A301" zoomScale="70" zoomScaleNormal="70" workbookViewId="0">
      <selection activeCell="M134" sqref="M134"/>
    </sheetView>
  </sheetViews>
  <sheetFormatPr defaultRowHeight="15"/>
  <cols>
    <col min="2" max="2" width="116.7109375" customWidth="1"/>
  </cols>
  <sheetData>
    <row r="2" spans="2:2" ht="98.25" customHeight="1">
      <c r="B2" s="23" t="s">
        <v>2024</v>
      </c>
    </row>
  </sheetData>
  <pageMargins left="0.7" right="0.7" top="0.75" bottom="0.75" header="0.3" footer="0.3"/>
  <pageSetup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tabColor rgb="FF00B050"/>
  </sheetPr>
  <dimension ref="A3:E26"/>
  <sheetViews>
    <sheetView topLeftCell="A15" zoomScale="90" zoomScaleNormal="90" workbookViewId="0">
      <selection activeCell="H7" sqref="H7"/>
    </sheetView>
  </sheetViews>
  <sheetFormatPr defaultRowHeight="15"/>
  <cols>
    <col min="2" max="2" width="18" customWidth="1"/>
    <col min="3" max="3" width="18.7109375" bestFit="1" customWidth="1"/>
    <col min="4" max="5" width="18.28515625" customWidth="1"/>
    <col min="7" max="7" width="20.7109375" customWidth="1"/>
    <col min="8" max="8" width="16.42578125" customWidth="1"/>
  </cols>
  <sheetData>
    <row r="3" spans="1:5" ht="18.75">
      <c r="C3" s="260" t="s">
        <v>2025</v>
      </c>
      <c r="D3" s="261"/>
    </row>
    <row r="4" spans="1:5">
      <c r="B4" s="71" t="s">
        <v>2026</v>
      </c>
      <c r="C4" s="71" t="s">
        <v>2027</v>
      </c>
      <c r="D4" s="71" t="s">
        <v>2028</v>
      </c>
      <c r="E4" s="71" t="s">
        <v>2029</v>
      </c>
    </row>
    <row r="5" spans="1:5" ht="15.75">
      <c r="A5" s="71">
        <v>1</v>
      </c>
      <c r="B5" s="27" t="s">
        <v>2030</v>
      </c>
      <c r="C5" s="27" t="s">
        <v>2031</v>
      </c>
      <c r="D5" s="27" t="s">
        <v>2032</v>
      </c>
      <c r="E5" s="24"/>
    </row>
    <row r="6" spans="1:5" ht="15.75">
      <c r="A6" s="71">
        <v>2</v>
      </c>
      <c r="B6" s="27" t="s">
        <v>2033</v>
      </c>
      <c r="C6" s="27" t="s">
        <v>2034</v>
      </c>
      <c r="D6" s="27" t="s">
        <v>2035</v>
      </c>
      <c r="E6" s="28" t="s">
        <v>2036</v>
      </c>
    </row>
    <row r="7" spans="1:5" ht="15.75">
      <c r="A7" s="71">
        <v>3</v>
      </c>
      <c r="B7" s="213" t="s">
        <v>2037</v>
      </c>
      <c r="C7" s="166" t="s">
        <v>2038</v>
      </c>
      <c r="D7" s="165" t="s">
        <v>2039</v>
      </c>
      <c r="E7" s="28" t="s">
        <v>2040</v>
      </c>
    </row>
    <row r="8" spans="1:5">
      <c r="A8" s="71">
        <v>4</v>
      </c>
      <c r="B8" s="213" t="s">
        <v>2041</v>
      </c>
      <c r="C8" s="166" t="s">
        <v>2042</v>
      </c>
      <c r="D8" s="165" t="s">
        <v>2043</v>
      </c>
      <c r="E8" s="164" t="s">
        <v>2044</v>
      </c>
    </row>
    <row r="9" spans="1:5" ht="15.75">
      <c r="A9" s="71">
        <v>5</v>
      </c>
      <c r="B9" s="26"/>
      <c r="C9" s="166" t="s">
        <v>2045</v>
      </c>
      <c r="D9" s="165" t="s">
        <v>2046</v>
      </c>
      <c r="E9" s="164" t="s">
        <v>2047</v>
      </c>
    </row>
    <row r="10" spans="1:5">
      <c r="A10" s="71">
        <v>6</v>
      </c>
      <c r="B10" s="213" t="s">
        <v>2048</v>
      </c>
      <c r="C10" s="166" t="s">
        <v>2049</v>
      </c>
      <c r="D10" s="165" t="s">
        <v>2050</v>
      </c>
      <c r="E10" s="164" t="s">
        <v>2051</v>
      </c>
    </row>
    <row r="11" spans="1:5">
      <c r="A11" s="71">
        <v>7</v>
      </c>
      <c r="B11" s="213" t="s">
        <v>2052</v>
      </c>
      <c r="D11" s="164" t="s">
        <v>2053</v>
      </c>
      <c r="E11" s="164" t="s">
        <v>2054</v>
      </c>
    </row>
    <row r="12" spans="1:5" ht="15.75">
      <c r="A12" s="71">
        <v>8</v>
      </c>
      <c r="B12" s="120"/>
      <c r="C12" s="212"/>
      <c r="D12" s="164" t="s">
        <v>2055</v>
      </c>
      <c r="E12" s="164" t="s">
        <v>2056</v>
      </c>
    </row>
    <row r="13" spans="1:5" ht="15.75">
      <c r="A13" s="71">
        <v>9</v>
      </c>
      <c r="B13" s="120"/>
      <c r="C13" s="212"/>
      <c r="D13" s="164" t="s">
        <v>2057</v>
      </c>
      <c r="E13" s="164" t="s">
        <v>2058</v>
      </c>
    </row>
    <row r="14" spans="1:5" ht="15.75">
      <c r="A14" s="71">
        <v>10</v>
      </c>
      <c r="B14" s="211"/>
      <c r="C14" s="212"/>
      <c r="D14" s="164" t="s">
        <v>2059</v>
      </c>
      <c r="E14" s="164" t="s">
        <v>2060</v>
      </c>
    </row>
    <row r="15" spans="1:5" ht="15.75">
      <c r="A15" s="71">
        <v>11</v>
      </c>
      <c r="B15" s="211"/>
      <c r="C15" s="212"/>
      <c r="D15" s="164" t="s">
        <v>2061</v>
      </c>
      <c r="E15" s="164" t="s">
        <v>2062</v>
      </c>
    </row>
    <row r="16" spans="1:5" ht="15.75">
      <c r="A16" s="71">
        <v>12</v>
      </c>
      <c r="B16" s="25"/>
      <c r="C16" s="212"/>
      <c r="D16" s="164" t="s">
        <v>2063</v>
      </c>
      <c r="E16" s="150"/>
    </row>
    <row r="17" spans="1:5" ht="15.75">
      <c r="A17" s="71">
        <v>13</v>
      </c>
      <c r="B17" s="25"/>
      <c r="C17" s="172" t="s">
        <v>2064</v>
      </c>
      <c r="D17" s="164" t="s">
        <v>2065</v>
      </c>
      <c r="E17" s="164" t="s">
        <v>2066</v>
      </c>
    </row>
    <row r="18" spans="1:5" ht="15.75">
      <c r="A18" s="71">
        <v>14</v>
      </c>
      <c r="B18" s="28" t="s">
        <v>2067</v>
      </c>
      <c r="C18" s="173" t="s">
        <v>2068</v>
      </c>
      <c r="D18" s="164" t="s">
        <v>2069</v>
      </c>
      <c r="E18" s="164" t="s">
        <v>2070</v>
      </c>
    </row>
    <row r="19" spans="1:5" ht="15.75">
      <c r="A19" s="71">
        <v>15</v>
      </c>
      <c r="B19" s="28" t="s">
        <v>2071</v>
      </c>
      <c r="C19" s="167" t="s">
        <v>2072</v>
      </c>
      <c r="D19" s="28" t="s">
        <v>2073</v>
      </c>
      <c r="E19" s="164" t="s">
        <v>2074</v>
      </c>
    </row>
    <row r="20" spans="1:5" ht="15.75">
      <c r="A20" s="71">
        <v>16</v>
      </c>
      <c r="B20" s="24"/>
      <c r="C20" s="167" t="s">
        <v>2075</v>
      </c>
      <c r="D20" s="28" t="s">
        <v>2076</v>
      </c>
      <c r="E20" s="164" t="s">
        <v>2077</v>
      </c>
    </row>
    <row r="23" spans="1:5">
      <c r="B23" t="s">
        <v>2078</v>
      </c>
    </row>
    <row r="24" spans="1:5">
      <c r="B24" t="s">
        <v>2079</v>
      </c>
    </row>
    <row r="25" spans="1:5">
      <c r="B25" t="s">
        <v>2080</v>
      </c>
    </row>
    <row r="26" spans="1:5">
      <c r="B26" t="s">
        <v>2081</v>
      </c>
    </row>
  </sheetData>
  <mergeCells count="1">
    <mergeCell ref="C3:D3"/>
  </mergeCells>
  <pageMargins left="0.7" right="0.7" top="0.75" bottom="0.75" header="0.3" footer="0.3"/>
  <pageSetup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tabColor rgb="FF00B050"/>
  </sheetPr>
  <dimension ref="C3:L67"/>
  <sheetViews>
    <sheetView zoomScale="70" zoomScaleNormal="70" workbookViewId="0">
      <selection activeCell="G63" sqref="G63"/>
    </sheetView>
  </sheetViews>
  <sheetFormatPr defaultRowHeight="15"/>
  <cols>
    <col min="3" max="3" width="14.85546875" customWidth="1"/>
    <col min="7" max="7" width="10.42578125" customWidth="1"/>
    <col min="9" max="9" width="11" customWidth="1"/>
    <col min="15" max="15" width="19" customWidth="1"/>
  </cols>
  <sheetData>
    <row r="3" spans="3:8" ht="18.75">
      <c r="C3" s="78" t="s">
        <v>2082</v>
      </c>
    </row>
    <row r="4" spans="3:8">
      <c r="F4" s="168"/>
    </row>
    <row r="5" spans="3:8">
      <c r="D5" t="s">
        <v>2083</v>
      </c>
      <c r="E5" s="22"/>
      <c r="F5" s="22"/>
      <c r="G5" s="22"/>
      <c r="H5" s="22"/>
    </row>
    <row r="6" spans="3:8">
      <c r="D6" t="s">
        <v>2084</v>
      </c>
      <c r="E6" s="22"/>
      <c r="F6" s="22"/>
      <c r="G6" s="22"/>
      <c r="H6" s="22"/>
    </row>
    <row r="7" spans="3:8">
      <c r="D7" s="162"/>
    </row>
    <row r="36" spans="3:5" ht="18.75">
      <c r="C36" s="78" t="s">
        <v>1978</v>
      </c>
    </row>
    <row r="38" spans="3:5">
      <c r="C38" s="253" t="s">
        <v>1979</v>
      </c>
      <c r="D38" s="253"/>
      <c r="E38" s="253"/>
    </row>
    <row r="39" spans="3:5" ht="45.75" thickBot="1">
      <c r="C39" s="79" t="s">
        <v>1980</v>
      </c>
      <c r="D39" s="80" t="s">
        <v>1981</v>
      </c>
      <c r="E39" s="81" t="s">
        <v>1982</v>
      </c>
    </row>
    <row r="40" spans="3:5" ht="18.75">
      <c r="C40" s="82">
        <v>1313</v>
      </c>
      <c r="D40" s="83" t="s">
        <v>1739</v>
      </c>
      <c r="E40" s="84">
        <v>1</v>
      </c>
    </row>
    <row r="41" spans="3:5" ht="18.75">
      <c r="C41" s="82">
        <v>1413</v>
      </c>
      <c r="D41" s="83" t="s">
        <v>1739</v>
      </c>
      <c r="E41" s="85">
        <v>3</v>
      </c>
    </row>
    <row r="42" spans="3:5" ht="18.75">
      <c r="C42" s="82">
        <v>1313</v>
      </c>
      <c r="D42" s="83" t="s">
        <v>1746</v>
      </c>
      <c r="E42" s="84">
        <v>5</v>
      </c>
    </row>
    <row r="43" spans="3:5" ht="18.75">
      <c r="C43" s="82">
        <v>1413</v>
      </c>
      <c r="D43" s="83" t="s">
        <v>1746</v>
      </c>
      <c r="E43" s="85">
        <v>7</v>
      </c>
    </row>
    <row r="47" spans="3:5" ht="18.75">
      <c r="C47" s="78" t="s">
        <v>2085</v>
      </c>
    </row>
    <row r="48" spans="3:5" ht="15.75" thickBot="1"/>
    <row r="49" spans="3:12" ht="15.75" thickTop="1">
      <c r="D49" s="269" t="s">
        <v>2086</v>
      </c>
      <c r="E49" s="262" t="s">
        <v>2026</v>
      </c>
      <c r="F49" s="271"/>
      <c r="G49" s="262" t="s">
        <v>2027</v>
      </c>
      <c r="H49" s="271"/>
      <c r="I49" s="262" t="s">
        <v>2028</v>
      </c>
      <c r="J49" s="271"/>
      <c r="K49" s="262" t="s">
        <v>2029</v>
      </c>
      <c r="L49" s="263"/>
    </row>
    <row r="50" spans="3:12" ht="15.75" thickBot="1">
      <c r="D50" s="270"/>
      <c r="E50" s="86" t="s">
        <v>2087</v>
      </c>
      <c r="F50" s="87" t="s">
        <v>2088</v>
      </c>
      <c r="G50" s="86" t="s">
        <v>2087</v>
      </c>
      <c r="H50" s="87" t="s">
        <v>2088</v>
      </c>
      <c r="I50" s="86" t="s">
        <v>2087</v>
      </c>
      <c r="J50" s="87" t="s">
        <v>2088</v>
      </c>
      <c r="K50" s="86" t="s">
        <v>2087</v>
      </c>
      <c r="L50" s="88" t="s">
        <v>2088</v>
      </c>
    </row>
    <row r="51" spans="3:12" ht="15.75" thickTop="1">
      <c r="C51" s="264" t="s">
        <v>2089</v>
      </c>
      <c r="D51" s="89">
        <v>1</v>
      </c>
      <c r="E51" s="90" t="s">
        <v>2090</v>
      </c>
      <c r="F51" s="91" t="s">
        <v>2091</v>
      </c>
      <c r="G51" s="90" t="s">
        <v>2092</v>
      </c>
      <c r="H51" s="91" t="s">
        <v>2091</v>
      </c>
      <c r="I51" s="90" t="s">
        <v>2093</v>
      </c>
      <c r="J51" s="91" t="s">
        <v>2091</v>
      </c>
      <c r="K51" s="92" t="s">
        <v>2094</v>
      </c>
      <c r="L51" s="93" t="s">
        <v>2094</v>
      </c>
    </row>
    <row r="52" spans="3:12">
      <c r="C52" s="265"/>
      <c r="D52" s="94">
        <v>2</v>
      </c>
      <c r="E52" s="95" t="s">
        <v>2095</v>
      </c>
      <c r="F52" s="91" t="s">
        <v>2091</v>
      </c>
      <c r="G52" s="95" t="s">
        <v>2096</v>
      </c>
      <c r="H52" s="91" t="s">
        <v>2091</v>
      </c>
      <c r="I52" s="95" t="s">
        <v>2097</v>
      </c>
      <c r="J52" s="91" t="s">
        <v>2091</v>
      </c>
      <c r="K52" s="90" t="s">
        <v>2098</v>
      </c>
      <c r="L52" s="96" t="s">
        <v>2091</v>
      </c>
    </row>
    <row r="53" spans="3:12">
      <c r="C53" s="265"/>
      <c r="D53" s="94">
        <v>3</v>
      </c>
      <c r="E53" s="95" t="s">
        <v>2099</v>
      </c>
      <c r="F53" s="91" t="s">
        <v>2091</v>
      </c>
      <c r="G53" s="95" t="s">
        <v>2100</v>
      </c>
      <c r="H53" s="91" t="s">
        <v>2091</v>
      </c>
      <c r="I53" s="116" t="s">
        <v>2101</v>
      </c>
      <c r="J53" s="91" t="s">
        <v>2091</v>
      </c>
      <c r="K53" s="95" t="s">
        <v>2102</v>
      </c>
      <c r="L53" s="96" t="s">
        <v>2091</v>
      </c>
    </row>
    <row r="54" spans="3:12">
      <c r="C54" s="265"/>
      <c r="D54" s="94">
        <v>4</v>
      </c>
      <c r="E54" s="95" t="s">
        <v>2103</v>
      </c>
      <c r="F54" s="91" t="s">
        <v>2091</v>
      </c>
      <c r="G54" s="95" t="s">
        <v>2104</v>
      </c>
      <c r="H54" s="91" t="s">
        <v>2091</v>
      </c>
      <c r="I54" s="116" t="s">
        <v>2105</v>
      </c>
      <c r="J54" s="91" t="s">
        <v>2091</v>
      </c>
      <c r="K54" s="95" t="s">
        <v>2106</v>
      </c>
      <c r="L54" s="96" t="s">
        <v>2091</v>
      </c>
    </row>
    <row r="55" spans="3:12">
      <c r="C55" s="265"/>
      <c r="D55" s="94">
        <v>5</v>
      </c>
      <c r="E55" s="97" t="s">
        <v>2094</v>
      </c>
      <c r="F55" s="98" t="s">
        <v>2094</v>
      </c>
      <c r="G55" s="95" t="s">
        <v>2107</v>
      </c>
      <c r="H55" s="91" t="s">
        <v>2091</v>
      </c>
      <c r="I55" s="95" t="s">
        <v>2108</v>
      </c>
      <c r="J55" s="91" t="s">
        <v>2091</v>
      </c>
      <c r="K55" s="95" t="s">
        <v>2109</v>
      </c>
      <c r="L55" s="96" t="s">
        <v>2091</v>
      </c>
    </row>
    <row r="56" spans="3:12">
      <c r="C56" s="265"/>
      <c r="D56" s="94">
        <v>6</v>
      </c>
      <c r="E56" s="95" t="s">
        <v>2110</v>
      </c>
      <c r="F56" s="91" t="s">
        <v>2091</v>
      </c>
      <c r="G56" s="95" t="s">
        <v>2111</v>
      </c>
      <c r="H56" s="91" t="s">
        <v>2091</v>
      </c>
      <c r="I56" s="95" t="s">
        <v>2112</v>
      </c>
      <c r="J56" s="91" t="s">
        <v>2091</v>
      </c>
      <c r="K56" s="95" t="s">
        <v>2113</v>
      </c>
      <c r="L56" s="96" t="s">
        <v>2091</v>
      </c>
    </row>
    <row r="57" spans="3:12">
      <c r="C57" s="265"/>
      <c r="D57" s="94">
        <v>7</v>
      </c>
      <c r="E57" s="95" t="s">
        <v>2114</v>
      </c>
      <c r="F57" s="91" t="s">
        <v>2091</v>
      </c>
      <c r="G57" s="95" t="s">
        <v>2115</v>
      </c>
      <c r="H57" s="91" t="s">
        <v>2091</v>
      </c>
      <c r="I57" s="95" t="s">
        <v>2116</v>
      </c>
      <c r="J57" s="91" t="s">
        <v>2091</v>
      </c>
      <c r="K57" s="95" t="s">
        <v>2117</v>
      </c>
      <c r="L57" s="96" t="s">
        <v>2091</v>
      </c>
    </row>
    <row r="58" spans="3:12" ht="15.75" thickBot="1">
      <c r="C58" s="265"/>
      <c r="D58" s="99">
        <v>8</v>
      </c>
      <c r="E58" s="100" t="s">
        <v>2118</v>
      </c>
      <c r="F58" s="101" t="s">
        <v>2091</v>
      </c>
      <c r="G58" s="100" t="s">
        <v>2119</v>
      </c>
      <c r="H58" s="101" t="s">
        <v>2091</v>
      </c>
      <c r="I58" s="100" t="s">
        <v>2120</v>
      </c>
      <c r="J58" s="101" t="s">
        <v>2091</v>
      </c>
      <c r="K58" s="100" t="s">
        <v>2121</v>
      </c>
      <c r="L58" s="102" t="s">
        <v>2091</v>
      </c>
    </row>
    <row r="59" spans="3:12" ht="15.75" thickTop="1">
      <c r="C59" s="266" t="s">
        <v>2122</v>
      </c>
      <c r="D59" s="103">
        <v>9</v>
      </c>
      <c r="E59" s="104" t="s">
        <v>2123</v>
      </c>
      <c r="F59" s="105" t="s">
        <v>2091</v>
      </c>
      <c r="G59" s="104" t="s">
        <v>2124</v>
      </c>
      <c r="H59" s="105" t="s">
        <v>2091</v>
      </c>
      <c r="I59" s="104" t="s">
        <v>2125</v>
      </c>
      <c r="J59" s="105" t="s">
        <v>2091</v>
      </c>
      <c r="K59" s="104" t="s">
        <v>2126</v>
      </c>
      <c r="L59" s="106" t="s">
        <v>2091</v>
      </c>
    </row>
    <row r="60" spans="3:12">
      <c r="C60" s="267"/>
      <c r="D60" s="107">
        <v>10</v>
      </c>
      <c r="E60" s="108" t="s">
        <v>2127</v>
      </c>
      <c r="F60" s="105" t="s">
        <v>2091</v>
      </c>
      <c r="G60" s="108" t="s">
        <v>2128</v>
      </c>
      <c r="H60" s="105" t="s">
        <v>2091</v>
      </c>
      <c r="I60" s="108" t="s">
        <v>2129</v>
      </c>
      <c r="J60" s="105" t="s">
        <v>2091</v>
      </c>
      <c r="K60" s="108" t="s">
        <v>2130</v>
      </c>
      <c r="L60" s="106" t="s">
        <v>2091</v>
      </c>
    </row>
    <row r="61" spans="3:12">
      <c r="C61" s="267"/>
      <c r="D61" s="107">
        <v>11</v>
      </c>
      <c r="E61" s="108" t="s">
        <v>2131</v>
      </c>
      <c r="F61" s="105" t="s">
        <v>2091</v>
      </c>
      <c r="G61" s="117" t="s">
        <v>2132</v>
      </c>
      <c r="H61" s="105" t="s">
        <v>2091</v>
      </c>
      <c r="I61" s="108" t="s">
        <v>2133</v>
      </c>
      <c r="J61" s="105" t="s">
        <v>2091</v>
      </c>
      <c r="K61" s="108" t="s">
        <v>2134</v>
      </c>
      <c r="L61" s="106" t="s">
        <v>2091</v>
      </c>
    </row>
    <row r="62" spans="3:12">
      <c r="C62" s="267"/>
      <c r="D62" s="107">
        <v>12</v>
      </c>
      <c r="E62" s="108" t="s">
        <v>2135</v>
      </c>
      <c r="F62" s="105" t="s">
        <v>2091</v>
      </c>
      <c r="G62" s="117" t="s">
        <v>2136</v>
      </c>
      <c r="H62" s="105" t="s">
        <v>2091</v>
      </c>
      <c r="I62" s="108" t="s">
        <v>2137</v>
      </c>
      <c r="J62" s="105" t="s">
        <v>2091</v>
      </c>
      <c r="K62" s="97" t="s">
        <v>2094</v>
      </c>
      <c r="L62" s="109" t="s">
        <v>2094</v>
      </c>
    </row>
    <row r="63" spans="3:12">
      <c r="C63" s="267"/>
      <c r="D63" s="107">
        <v>13</v>
      </c>
      <c r="E63" s="108" t="s">
        <v>2138</v>
      </c>
      <c r="F63" s="105" t="s">
        <v>2091</v>
      </c>
      <c r="G63" s="108" t="s">
        <v>2139</v>
      </c>
      <c r="H63" s="105" t="s">
        <v>2091</v>
      </c>
      <c r="I63" s="108" t="s">
        <v>2140</v>
      </c>
      <c r="J63" s="105" t="s">
        <v>2091</v>
      </c>
      <c r="K63" s="108" t="s">
        <v>2141</v>
      </c>
      <c r="L63" s="106" t="s">
        <v>2091</v>
      </c>
    </row>
    <row r="64" spans="3:12">
      <c r="C64" s="267"/>
      <c r="D64" s="107">
        <v>14</v>
      </c>
      <c r="E64" s="108" t="s">
        <v>2142</v>
      </c>
      <c r="F64" s="105" t="s">
        <v>2091</v>
      </c>
      <c r="G64" s="108" t="s">
        <v>2143</v>
      </c>
      <c r="H64" s="105" t="s">
        <v>2091</v>
      </c>
      <c r="I64" s="108" t="s">
        <v>2144</v>
      </c>
      <c r="J64" s="105" t="s">
        <v>2091</v>
      </c>
      <c r="K64" s="108" t="s">
        <v>2145</v>
      </c>
      <c r="L64" s="106" t="s">
        <v>2091</v>
      </c>
    </row>
    <row r="65" spans="3:12">
      <c r="C65" s="267"/>
      <c r="D65" s="107">
        <v>15</v>
      </c>
      <c r="E65" s="108" t="s">
        <v>2146</v>
      </c>
      <c r="F65" s="105" t="s">
        <v>2091</v>
      </c>
      <c r="G65" s="108" t="s">
        <v>2147</v>
      </c>
      <c r="H65" s="105" t="s">
        <v>2091</v>
      </c>
      <c r="I65" s="108" t="s">
        <v>2148</v>
      </c>
      <c r="J65" s="105" t="s">
        <v>2091</v>
      </c>
      <c r="K65" s="108" t="s">
        <v>2149</v>
      </c>
      <c r="L65" s="106" t="s">
        <v>2091</v>
      </c>
    </row>
    <row r="66" spans="3:12" ht="15.75" thickBot="1">
      <c r="C66" s="268"/>
      <c r="D66" s="110">
        <v>16</v>
      </c>
      <c r="E66" s="111" t="s">
        <v>2094</v>
      </c>
      <c r="F66" s="112" t="s">
        <v>2094</v>
      </c>
      <c r="G66" s="113" t="s">
        <v>2150</v>
      </c>
      <c r="H66" s="114" t="s">
        <v>2091</v>
      </c>
      <c r="I66" s="113" t="s">
        <v>2151</v>
      </c>
      <c r="J66" s="115" t="s">
        <v>2091</v>
      </c>
      <c r="K66" s="113" t="s">
        <v>2152</v>
      </c>
      <c r="L66" s="115" t="s">
        <v>2091</v>
      </c>
    </row>
    <row r="67" spans="3:12" ht="15.75" thickTop="1"/>
  </sheetData>
  <mergeCells count="8">
    <mergeCell ref="K49:L49"/>
    <mergeCell ref="C51:C58"/>
    <mergeCell ref="C59:C66"/>
    <mergeCell ref="C38:E38"/>
    <mergeCell ref="D49:D50"/>
    <mergeCell ref="E49:F49"/>
    <mergeCell ref="G49:H49"/>
    <mergeCell ref="I49:J49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1" shapeId="18436" r:id="rId4">
          <objectPr defaultSize="0" r:id="rId5">
            <anchor moveWithCells="1">
              <from>
                <xdr:col>2</xdr:col>
                <xdr:colOff>19050</xdr:colOff>
                <xdr:row>8</xdr:row>
                <xdr:rowOff>0</xdr:rowOff>
              </from>
              <to>
                <xdr:col>10</xdr:col>
                <xdr:colOff>276225</xdr:colOff>
                <xdr:row>32</xdr:row>
                <xdr:rowOff>104775</xdr:rowOff>
              </to>
            </anchor>
          </objectPr>
        </oleObject>
      </mc:Choice>
      <mc:Fallback>
        <oleObject progId="Visio.Drawing.11" shapeId="18436" r:id="rId4"/>
      </mc:Fallback>
    </mc:AlternateContent>
  </oleObjects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00B050"/>
  </sheetPr>
  <dimension ref="A1:N6"/>
  <sheetViews>
    <sheetView workbookViewId="0">
      <selection activeCell="V35" sqref="V35"/>
    </sheetView>
  </sheetViews>
  <sheetFormatPr defaultColWidth="8.85546875" defaultRowHeight="15"/>
  <sheetData>
    <row r="1" spans="1:14" ht="18.75">
      <c r="A1" s="148" t="s">
        <v>2153</v>
      </c>
      <c r="B1" s="136" t="s">
        <v>2154</v>
      </c>
    </row>
    <row r="5" spans="1:14">
      <c r="N5" t="s">
        <v>2155</v>
      </c>
    </row>
    <row r="6" spans="1:14">
      <c r="N6" t="s">
        <v>2156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rgb="FF00B050"/>
  </sheetPr>
  <dimension ref="A1:V1156"/>
  <sheetViews>
    <sheetView zoomScaleNormal="100" workbookViewId="0">
      <pane xSplit="5" ySplit="1" topLeftCell="P2" activePane="bottomRight" state="frozen"/>
      <selection pane="topRight" activeCell="F1" sqref="F1"/>
      <selection pane="bottomLeft" activeCell="A2" sqref="A2"/>
      <selection pane="bottomRight" activeCell="B1156" sqref="B1156"/>
    </sheetView>
  </sheetViews>
  <sheetFormatPr defaultColWidth="9.140625" defaultRowHeight="12.75"/>
  <cols>
    <col min="1" max="1" width="13.140625" style="10" bestFit="1" customWidth="1"/>
    <col min="2" max="2" width="28.5703125" style="10" customWidth="1"/>
    <col min="3" max="4" width="8.5703125" style="10" bestFit="1" customWidth="1"/>
    <col min="5" max="5" width="17.42578125" style="10" customWidth="1"/>
    <col min="6" max="6" width="19" style="10" customWidth="1"/>
    <col min="7" max="7" width="8.5703125" style="10" bestFit="1" customWidth="1"/>
    <col min="8" max="8" width="10.140625" style="10" customWidth="1"/>
    <col min="9" max="9" width="9.5703125" style="10" bestFit="1" customWidth="1"/>
    <col min="10" max="10" width="11.140625" style="10" bestFit="1" customWidth="1"/>
    <col min="11" max="11" width="9.28515625" style="10" bestFit="1" customWidth="1"/>
    <col min="12" max="12" width="9.5703125" style="10" bestFit="1" customWidth="1"/>
    <col min="13" max="13" width="5.5703125" style="10" customWidth="1"/>
    <col min="14" max="14" width="10" style="10" bestFit="1" customWidth="1"/>
    <col min="15" max="15" width="8.28515625" style="10" bestFit="1" customWidth="1"/>
    <col min="16" max="16" width="7" style="10" customWidth="1"/>
    <col min="17" max="17" width="5.85546875" style="10" bestFit="1" customWidth="1"/>
    <col min="18" max="18" width="11.7109375" style="10" customWidth="1"/>
    <col min="19" max="19" width="133.85546875" style="10" customWidth="1"/>
    <col min="20" max="20" width="7.28515625" style="10" bestFit="1" customWidth="1"/>
    <col min="21" max="21" width="10.85546875" style="10" bestFit="1" customWidth="1"/>
    <col min="22" max="16384" width="9.140625" style="10"/>
  </cols>
  <sheetData>
    <row r="1" spans="1:22" s="9" customFormat="1" ht="87" customHeight="1">
      <c r="A1" s="1" t="s">
        <v>720</v>
      </c>
      <c r="B1" s="121" t="s">
        <v>679</v>
      </c>
      <c r="C1" s="121" t="s">
        <v>721</v>
      </c>
      <c r="D1" s="121" t="s">
        <v>722</v>
      </c>
      <c r="E1" s="121" t="s">
        <v>723</v>
      </c>
      <c r="F1" s="3" t="s">
        <v>724</v>
      </c>
      <c r="G1" s="121" t="s">
        <v>725</v>
      </c>
      <c r="H1" s="2" t="s">
        <v>726</v>
      </c>
      <c r="I1" s="2" t="s">
        <v>727</v>
      </c>
      <c r="J1" s="2" t="s">
        <v>728</v>
      </c>
      <c r="K1" s="4" t="s">
        <v>729</v>
      </c>
      <c r="L1" s="4" t="s">
        <v>730</v>
      </c>
      <c r="M1" s="4" t="s">
        <v>731</v>
      </c>
      <c r="N1" s="5" t="s">
        <v>732</v>
      </c>
      <c r="O1" s="5" t="s">
        <v>733</v>
      </c>
      <c r="P1" s="6" t="s">
        <v>734</v>
      </c>
      <c r="Q1" s="7" t="s">
        <v>735</v>
      </c>
      <c r="R1" s="8" t="s">
        <v>736</v>
      </c>
      <c r="S1" s="121" t="s">
        <v>737</v>
      </c>
      <c r="T1" s="7" t="s">
        <v>738</v>
      </c>
      <c r="U1" s="121" t="s">
        <v>739</v>
      </c>
      <c r="V1" s="65" t="s">
        <v>740</v>
      </c>
    </row>
    <row r="2" spans="1:22">
      <c r="A2" s="207" t="s">
        <v>86</v>
      </c>
      <c r="B2" s="207" t="s">
        <v>741</v>
      </c>
      <c r="C2" s="207">
        <v>8.6867999999999999</v>
      </c>
      <c r="D2" s="207">
        <v>-8.6867999999999999</v>
      </c>
      <c r="E2" s="207" t="s">
        <v>742</v>
      </c>
      <c r="F2" s="207" t="s">
        <v>743</v>
      </c>
      <c r="G2" s="207"/>
      <c r="H2" s="207"/>
      <c r="I2" s="207"/>
      <c r="J2" s="207"/>
      <c r="K2" s="207"/>
      <c r="L2" s="207"/>
      <c r="M2" s="207"/>
      <c r="N2" s="207"/>
      <c r="O2" s="207"/>
      <c r="P2" s="207"/>
      <c r="Q2" s="207">
        <v>20</v>
      </c>
      <c r="R2" s="207" t="s">
        <v>744</v>
      </c>
      <c r="S2" s="207" t="s">
        <v>745</v>
      </c>
      <c r="T2" s="207"/>
      <c r="U2" s="207"/>
      <c r="V2" s="207" t="s">
        <v>744</v>
      </c>
    </row>
    <row r="3" spans="1:22">
      <c r="A3" s="207" t="s">
        <v>746</v>
      </c>
      <c r="B3" s="207" t="s">
        <v>747</v>
      </c>
      <c r="C3" s="207">
        <v>-3.2004000000000001</v>
      </c>
      <c r="D3" s="207">
        <v>-8.6867999999999999</v>
      </c>
      <c r="E3" s="207" t="s">
        <v>742</v>
      </c>
      <c r="F3" s="207" t="s">
        <v>743</v>
      </c>
      <c r="G3" s="207"/>
      <c r="H3" s="207"/>
      <c r="I3" s="207"/>
      <c r="J3" s="207"/>
      <c r="K3" s="207"/>
      <c r="L3" s="207"/>
      <c r="M3" s="207"/>
      <c r="N3" s="207"/>
      <c r="O3" s="207"/>
      <c r="P3" s="207"/>
      <c r="Q3" s="207">
        <v>20</v>
      </c>
      <c r="R3" s="207" t="s">
        <v>744</v>
      </c>
      <c r="S3" s="207" t="s">
        <v>748</v>
      </c>
      <c r="T3" s="207"/>
      <c r="U3" s="207"/>
      <c r="V3" s="207" t="s">
        <v>744</v>
      </c>
    </row>
    <row r="4" spans="1:22">
      <c r="A4" s="207" t="s">
        <v>749</v>
      </c>
      <c r="B4" s="207" t="s">
        <v>40</v>
      </c>
      <c r="C4" s="207">
        <v>-10.515599999999999</v>
      </c>
      <c r="D4" s="207">
        <v>-16.001999999999999</v>
      </c>
      <c r="E4" s="207" t="s">
        <v>750</v>
      </c>
      <c r="F4" s="207" t="s">
        <v>751</v>
      </c>
      <c r="G4" s="207">
        <v>1</v>
      </c>
      <c r="H4" s="207"/>
      <c r="I4" s="207"/>
      <c r="J4" s="207"/>
      <c r="K4" s="207"/>
      <c r="L4" s="207"/>
      <c r="M4" s="207"/>
      <c r="N4" s="207"/>
      <c r="O4" s="207"/>
      <c r="P4" s="207"/>
      <c r="Q4" s="207"/>
      <c r="R4" s="207" t="s">
        <v>752</v>
      </c>
      <c r="S4" s="207"/>
      <c r="T4" s="207"/>
      <c r="U4" s="207"/>
      <c r="V4" s="207" t="s">
        <v>744</v>
      </c>
    </row>
    <row r="5" spans="1:22">
      <c r="A5" s="207" t="s">
        <v>753</v>
      </c>
      <c r="B5" s="207" t="s">
        <v>82</v>
      </c>
      <c r="C5" s="207">
        <v>1.3715999999999999</v>
      </c>
      <c r="D5" s="207">
        <v>7.7724000000000002</v>
      </c>
      <c r="E5" s="207" t="s">
        <v>80</v>
      </c>
      <c r="F5" s="207"/>
      <c r="G5" s="207"/>
      <c r="H5" s="207"/>
      <c r="I5" s="207"/>
      <c r="J5" s="207"/>
      <c r="K5" s="207"/>
      <c r="L5" s="207"/>
      <c r="M5" s="207"/>
      <c r="N5" s="207"/>
      <c r="O5" s="207"/>
      <c r="P5" s="207"/>
      <c r="Q5" s="207"/>
      <c r="R5" s="207" t="s">
        <v>744</v>
      </c>
      <c r="S5" s="207"/>
      <c r="T5" s="207"/>
      <c r="U5" s="207"/>
      <c r="V5" s="207" t="s">
        <v>744</v>
      </c>
    </row>
    <row r="6" spans="1:22" ht="13.9" customHeight="1">
      <c r="A6" s="207" t="s">
        <v>754</v>
      </c>
      <c r="B6" s="207" t="s">
        <v>60</v>
      </c>
      <c r="C6" s="207">
        <v>-9.6012000000000004</v>
      </c>
      <c r="D6" s="207">
        <v>-16.001999999999999</v>
      </c>
      <c r="E6" s="207" t="s">
        <v>755</v>
      </c>
      <c r="F6" s="207" t="s">
        <v>751</v>
      </c>
      <c r="G6" s="207">
        <v>1</v>
      </c>
      <c r="H6" s="207"/>
      <c r="I6" s="207"/>
      <c r="J6" s="207"/>
      <c r="K6" s="207"/>
      <c r="L6" s="207"/>
      <c r="M6" s="207"/>
      <c r="N6" s="207"/>
      <c r="O6" s="207"/>
      <c r="P6" s="207"/>
      <c r="Q6" s="207"/>
      <c r="R6" s="207" t="s">
        <v>752</v>
      </c>
      <c r="S6" s="207"/>
      <c r="T6" s="207"/>
      <c r="U6" s="207"/>
      <c r="V6" s="207" t="s">
        <v>744</v>
      </c>
    </row>
    <row r="7" spans="1:22">
      <c r="A7" s="207" t="s">
        <v>756</v>
      </c>
      <c r="B7" s="207" t="s">
        <v>39</v>
      </c>
      <c r="C7" s="207">
        <v>-14.1732</v>
      </c>
      <c r="D7" s="207">
        <v>1.3715999999999999</v>
      </c>
      <c r="E7" s="207" t="s">
        <v>48</v>
      </c>
      <c r="F7" s="207"/>
      <c r="G7" s="207"/>
      <c r="H7" s="207"/>
      <c r="I7" s="207"/>
      <c r="J7" s="207"/>
      <c r="K7" s="207"/>
      <c r="L7" s="207"/>
      <c r="M7" s="207"/>
      <c r="N7" s="207"/>
      <c r="O7" s="207"/>
      <c r="P7" s="207"/>
      <c r="Q7" s="207"/>
      <c r="R7" s="207" t="s">
        <v>744</v>
      </c>
      <c r="S7" s="207"/>
      <c r="T7" s="207"/>
      <c r="U7" s="207"/>
      <c r="V7" s="207" t="s">
        <v>744</v>
      </c>
    </row>
    <row r="8" spans="1:22">
      <c r="A8" s="207" t="s">
        <v>757</v>
      </c>
      <c r="B8" s="207" t="s">
        <v>68</v>
      </c>
      <c r="C8" s="207">
        <v>-10.515599999999999</v>
      </c>
      <c r="D8" s="207">
        <v>-12.3444</v>
      </c>
      <c r="E8" s="207" t="s">
        <v>755</v>
      </c>
      <c r="F8" s="207" t="s">
        <v>751</v>
      </c>
      <c r="G8" s="207">
        <v>1</v>
      </c>
      <c r="H8" s="207"/>
      <c r="I8" s="207"/>
      <c r="J8" s="207"/>
      <c r="K8" s="207"/>
      <c r="L8" s="207"/>
      <c r="M8" s="207"/>
      <c r="N8" s="207"/>
      <c r="O8" s="207"/>
      <c r="P8" s="207"/>
      <c r="Q8" s="207"/>
      <c r="R8" s="207" t="s">
        <v>752</v>
      </c>
      <c r="S8" s="207"/>
      <c r="T8" s="207"/>
      <c r="U8" s="207"/>
      <c r="V8" s="207" t="s">
        <v>744</v>
      </c>
    </row>
    <row r="9" spans="1:22">
      <c r="A9" s="207" t="s">
        <v>758</v>
      </c>
      <c r="B9" s="207" t="s">
        <v>39</v>
      </c>
      <c r="C9" s="207">
        <v>-14.1732</v>
      </c>
      <c r="D9" s="207">
        <v>-8.6867999999999999</v>
      </c>
      <c r="E9" s="207" t="s">
        <v>48</v>
      </c>
      <c r="F9" s="207"/>
      <c r="G9" s="207"/>
      <c r="H9" s="207"/>
      <c r="I9" s="207"/>
      <c r="J9" s="207"/>
      <c r="K9" s="207"/>
      <c r="L9" s="207"/>
      <c r="M9" s="207"/>
      <c r="N9" s="207"/>
      <c r="O9" s="207"/>
      <c r="P9" s="207"/>
      <c r="Q9" s="207"/>
      <c r="R9" s="207" t="s">
        <v>744</v>
      </c>
      <c r="S9" s="207"/>
      <c r="T9" s="207"/>
      <c r="U9" s="207"/>
      <c r="V9" s="207"/>
    </row>
    <row r="10" spans="1:22">
      <c r="A10" s="207" t="s">
        <v>759</v>
      </c>
      <c r="B10" s="207" t="s">
        <v>39</v>
      </c>
      <c r="C10" s="207">
        <v>-7.7724000000000002</v>
      </c>
      <c r="D10" s="207">
        <v>-13.258800000000001</v>
      </c>
      <c r="E10" s="207" t="s">
        <v>48</v>
      </c>
      <c r="F10" s="207"/>
      <c r="G10" s="207"/>
      <c r="H10" s="207"/>
      <c r="I10" s="207"/>
      <c r="J10" s="207"/>
      <c r="K10" s="207"/>
      <c r="L10" s="207"/>
      <c r="M10" s="207"/>
      <c r="N10" s="207"/>
      <c r="O10" s="207"/>
      <c r="P10" s="207"/>
      <c r="Q10" s="207"/>
      <c r="R10" s="207" t="s">
        <v>744</v>
      </c>
      <c r="S10" s="207"/>
      <c r="T10" s="207"/>
      <c r="U10" s="207"/>
      <c r="V10" s="207"/>
    </row>
    <row r="11" spans="1:22">
      <c r="A11" s="207" t="s">
        <v>760</v>
      </c>
      <c r="B11" s="207" t="s">
        <v>39</v>
      </c>
      <c r="C11" s="207">
        <v>-7.7724000000000002</v>
      </c>
      <c r="D11" s="207">
        <v>-11.43</v>
      </c>
      <c r="E11" s="207" t="s">
        <v>48</v>
      </c>
      <c r="F11" s="207"/>
      <c r="G11" s="207"/>
      <c r="H11" s="207"/>
      <c r="I11" s="207"/>
      <c r="J11" s="207"/>
      <c r="K11" s="207"/>
      <c r="L11" s="207"/>
      <c r="M11" s="207"/>
      <c r="N11" s="207"/>
      <c r="O11" s="207"/>
      <c r="P11" s="207"/>
      <c r="Q11" s="207"/>
      <c r="R11" s="207" t="s">
        <v>744</v>
      </c>
      <c r="S11" s="207"/>
      <c r="T11" s="207"/>
      <c r="U11" s="207"/>
      <c r="V11" s="207"/>
    </row>
    <row r="12" spans="1:22">
      <c r="A12" s="207" t="s">
        <v>761</v>
      </c>
      <c r="B12" s="207" t="s">
        <v>39</v>
      </c>
      <c r="C12" s="207">
        <v>12.3444</v>
      </c>
      <c r="D12" s="207">
        <v>-9.6012000000000004</v>
      </c>
      <c r="E12" s="207" t="s">
        <v>48</v>
      </c>
      <c r="F12" s="207"/>
      <c r="G12" s="207"/>
      <c r="H12" s="207"/>
      <c r="I12" s="207"/>
      <c r="J12" s="207"/>
      <c r="K12" s="207"/>
      <c r="L12" s="207"/>
      <c r="M12" s="207"/>
      <c r="N12" s="207"/>
      <c r="O12" s="207"/>
      <c r="P12" s="207"/>
      <c r="Q12" s="207"/>
      <c r="R12" s="207" t="s">
        <v>744</v>
      </c>
      <c r="S12" s="207"/>
      <c r="T12" s="207"/>
      <c r="U12" s="207"/>
      <c r="V12" s="207"/>
    </row>
    <row r="13" spans="1:22">
      <c r="A13" s="207" t="s">
        <v>762</v>
      </c>
      <c r="B13" s="207" t="s">
        <v>39</v>
      </c>
      <c r="C13" s="207">
        <v>-15.0876</v>
      </c>
      <c r="D13" s="207">
        <v>-17.8308</v>
      </c>
      <c r="E13" s="207" t="s">
        <v>48</v>
      </c>
      <c r="F13" s="207"/>
      <c r="G13" s="207"/>
      <c r="H13" s="207"/>
      <c r="I13" s="207"/>
      <c r="J13" s="207"/>
      <c r="K13" s="207"/>
      <c r="L13" s="207"/>
      <c r="M13" s="207"/>
      <c r="N13" s="207"/>
      <c r="O13" s="207"/>
      <c r="P13" s="207"/>
      <c r="Q13" s="207"/>
      <c r="R13" s="207" t="s">
        <v>744</v>
      </c>
      <c r="S13" s="207"/>
      <c r="T13" s="207"/>
      <c r="U13" s="207"/>
      <c r="V13" s="207"/>
    </row>
    <row r="14" spans="1:22">
      <c r="A14" s="207" t="s">
        <v>763</v>
      </c>
      <c r="B14" s="207" t="s">
        <v>39</v>
      </c>
      <c r="C14" s="207">
        <v>-17.8308</v>
      </c>
      <c r="D14" s="207">
        <v>-2.286</v>
      </c>
      <c r="E14" s="207" t="s">
        <v>48</v>
      </c>
      <c r="F14" s="207"/>
      <c r="G14" s="207"/>
      <c r="H14" s="207"/>
      <c r="I14" s="207"/>
      <c r="J14" s="207"/>
      <c r="K14" s="207"/>
      <c r="L14" s="207"/>
      <c r="M14" s="207"/>
      <c r="N14" s="207"/>
      <c r="O14" s="207"/>
      <c r="P14" s="207"/>
      <c r="Q14" s="207"/>
      <c r="R14" s="207" t="s">
        <v>744</v>
      </c>
      <c r="S14" s="207"/>
      <c r="T14" s="207"/>
      <c r="U14" s="207"/>
      <c r="V14" s="207"/>
    </row>
    <row r="15" spans="1:22">
      <c r="A15" s="207" t="s">
        <v>764</v>
      </c>
      <c r="B15" s="207" t="s">
        <v>39</v>
      </c>
      <c r="C15" s="207">
        <v>-16.001999999999999</v>
      </c>
      <c r="D15" s="207">
        <v>-10.515599999999999</v>
      </c>
      <c r="E15" s="207" t="s">
        <v>48</v>
      </c>
      <c r="F15" s="207"/>
      <c r="G15" s="207"/>
      <c r="H15" s="207"/>
      <c r="I15" s="207"/>
      <c r="J15" s="207"/>
      <c r="K15" s="207"/>
      <c r="L15" s="207"/>
      <c r="M15" s="207"/>
      <c r="N15" s="207"/>
      <c r="O15" s="207"/>
      <c r="P15" s="207"/>
      <c r="Q15" s="207"/>
      <c r="R15" s="207" t="s">
        <v>744</v>
      </c>
      <c r="S15" s="207"/>
      <c r="T15" s="207"/>
      <c r="U15" s="207"/>
      <c r="V15" s="207"/>
    </row>
    <row r="16" spans="1:22">
      <c r="A16" s="207" t="s">
        <v>765</v>
      </c>
      <c r="B16" s="207" t="s">
        <v>39</v>
      </c>
      <c r="C16" s="207">
        <v>-16.001999999999999</v>
      </c>
      <c r="D16" s="207">
        <v>-1.3715999999999999</v>
      </c>
      <c r="E16" s="207" t="s">
        <v>48</v>
      </c>
      <c r="F16" s="207"/>
      <c r="G16" s="207"/>
      <c r="H16" s="207"/>
      <c r="I16" s="207"/>
      <c r="J16" s="207"/>
      <c r="K16" s="207"/>
      <c r="L16" s="207"/>
      <c r="M16" s="207"/>
      <c r="N16" s="207"/>
      <c r="O16" s="207"/>
      <c r="P16" s="207"/>
      <c r="Q16" s="207"/>
      <c r="R16" s="207" t="s">
        <v>744</v>
      </c>
      <c r="S16" s="207"/>
      <c r="T16" s="207"/>
      <c r="U16" s="207"/>
      <c r="V16" s="207"/>
    </row>
    <row r="17" spans="1:22">
      <c r="A17" s="207" t="s">
        <v>766</v>
      </c>
      <c r="B17" s="207" t="s">
        <v>39</v>
      </c>
      <c r="C17" s="207">
        <v>-11.43</v>
      </c>
      <c r="D17" s="207">
        <v>-0.4572</v>
      </c>
      <c r="E17" s="207" t="s">
        <v>48</v>
      </c>
      <c r="F17" s="207"/>
      <c r="G17" s="207"/>
      <c r="H17" s="207"/>
      <c r="I17" s="207"/>
      <c r="J17" s="207"/>
      <c r="K17" s="207"/>
      <c r="L17" s="207"/>
      <c r="M17" s="207"/>
      <c r="N17" s="207"/>
      <c r="O17" s="207"/>
      <c r="P17" s="207"/>
      <c r="Q17" s="207"/>
      <c r="R17" s="207" t="s">
        <v>744</v>
      </c>
      <c r="S17" s="207"/>
      <c r="T17" s="207"/>
      <c r="U17" s="207"/>
      <c r="V17" s="207"/>
    </row>
    <row r="18" spans="1:22">
      <c r="A18" s="207" t="s">
        <v>767</v>
      </c>
      <c r="B18" s="207" t="s">
        <v>39</v>
      </c>
      <c r="C18" s="207">
        <v>-12.3444</v>
      </c>
      <c r="D18" s="207">
        <v>-1.3715999999999999</v>
      </c>
      <c r="E18" s="207" t="s">
        <v>48</v>
      </c>
      <c r="F18" s="207"/>
      <c r="G18" s="207"/>
      <c r="H18" s="207"/>
      <c r="I18" s="207"/>
      <c r="J18" s="207"/>
      <c r="K18" s="207"/>
      <c r="L18" s="207"/>
      <c r="M18" s="207"/>
      <c r="N18" s="207"/>
      <c r="O18" s="207"/>
      <c r="P18" s="207"/>
      <c r="Q18" s="207"/>
      <c r="R18" s="207" t="s">
        <v>744</v>
      </c>
      <c r="S18" s="207"/>
      <c r="T18" s="207"/>
      <c r="U18" s="207"/>
      <c r="V18" s="207"/>
    </row>
    <row r="19" spans="1:22">
      <c r="A19" s="207" t="s">
        <v>768</v>
      </c>
      <c r="B19" s="207" t="s">
        <v>76</v>
      </c>
      <c r="C19" s="207">
        <v>-8.6867999999999999</v>
      </c>
      <c r="D19" s="207">
        <v>-16.001999999999999</v>
      </c>
      <c r="E19" s="207" t="s">
        <v>755</v>
      </c>
      <c r="F19" s="207" t="s">
        <v>751</v>
      </c>
      <c r="G19" s="207">
        <v>1</v>
      </c>
      <c r="H19" s="207"/>
      <c r="I19" s="207"/>
      <c r="J19" s="207"/>
      <c r="K19" s="207"/>
      <c r="L19" s="207"/>
      <c r="M19" s="207"/>
      <c r="N19" s="207"/>
      <c r="O19" s="207"/>
      <c r="P19" s="207"/>
      <c r="Q19" s="207"/>
      <c r="R19" s="207" t="s">
        <v>752</v>
      </c>
      <c r="S19" s="207"/>
      <c r="T19" s="207"/>
      <c r="U19" s="207"/>
      <c r="V19" s="207" t="s">
        <v>744</v>
      </c>
    </row>
    <row r="20" spans="1:22">
      <c r="A20" s="207" t="s">
        <v>769</v>
      </c>
      <c r="B20" s="207" t="s">
        <v>39</v>
      </c>
      <c r="C20" s="207">
        <v>15.0876</v>
      </c>
      <c r="D20" s="207">
        <v>-5.9436</v>
      </c>
      <c r="E20" s="207" t="s">
        <v>48</v>
      </c>
      <c r="F20" s="207"/>
      <c r="G20" s="207"/>
      <c r="H20" s="207"/>
      <c r="I20" s="207"/>
      <c r="J20" s="207"/>
      <c r="K20" s="207"/>
      <c r="L20" s="207"/>
      <c r="M20" s="207"/>
      <c r="N20" s="207"/>
      <c r="O20" s="207"/>
      <c r="P20" s="207"/>
      <c r="Q20" s="207"/>
      <c r="R20" s="207" t="s">
        <v>744</v>
      </c>
      <c r="S20" s="207"/>
      <c r="T20" s="207"/>
      <c r="U20" s="207"/>
      <c r="V20" s="207"/>
    </row>
    <row r="21" spans="1:22">
      <c r="A21" s="207" t="s">
        <v>770</v>
      </c>
      <c r="B21" s="207" t="s">
        <v>84</v>
      </c>
      <c r="C21" s="207">
        <v>-9.6012000000000004</v>
      </c>
      <c r="D21" s="207">
        <v>-14.1732</v>
      </c>
      <c r="E21" s="207" t="s">
        <v>755</v>
      </c>
      <c r="F21" s="207" t="s">
        <v>751</v>
      </c>
      <c r="G21" s="207">
        <v>1</v>
      </c>
      <c r="H21" s="207"/>
      <c r="I21" s="207"/>
      <c r="J21" s="207"/>
      <c r="K21" s="207"/>
      <c r="L21" s="207"/>
      <c r="M21" s="207"/>
      <c r="N21" s="207"/>
      <c r="O21" s="207"/>
      <c r="P21" s="207"/>
      <c r="Q21" s="207"/>
      <c r="R21" s="207" t="s">
        <v>752</v>
      </c>
      <c r="S21" s="207"/>
      <c r="T21" s="207"/>
      <c r="U21" s="207"/>
      <c r="V21" s="207" t="s">
        <v>744</v>
      </c>
    </row>
    <row r="22" spans="1:22">
      <c r="A22" s="207" t="s">
        <v>771</v>
      </c>
      <c r="B22" s="207" t="s">
        <v>92</v>
      </c>
      <c r="C22" s="207">
        <v>-11.43</v>
      </c>
      <c r="D22" s="207">
        <v>-16.001999999999999</v>
      </c>
      <c r="E22" s="207" t="s">
        <v>750</v>
      </c>
      <c r="F22" s="207" t="s">
        <v>751</v>
      </c>
      <c r="G22" s="207">
        <v>1</v>
      </c>
      <c r="H22" s="207"/>
      <c r="I22" s="207"/>
      <c r="J22" s="207"/>
      <c r="K22" s="207"/>
      <c r="L22" s="207"/>
      <c r="M22" s="207"/>
      <c r="N22" s="207"/>
      <c r="O22" s="207"/>
      <c r="P22" s="207"/>
      <c r="Q22" s="207"/>
      <c r="R22" s="207" t="s">
        <v>752</v>
      </c>
      <c r="S22" s="207" t="s">
        <v>772</v>
      </c>
      <c r="T22" s="207"/>
      <c r="U22" s="207"/>
      <c r="V22" s="207" t="s">
        <v>744</v>
      </c>
    </row>
    <row r="23" spans="1:22">
      <c r="A23" s="207" t="s">
        <v>773</v>
      </c>
      <c r="B23" s="207" t="s">
        <v>98</v>
      </c>
      <c r="C23" s="207">
        <v>-9.6012000000000004</v>
      </c>
      <c r="D23" s="207">
        <v>-12.3444</v>
      </c>
      <c r="E23" s="207" t="s">
        <v>750</v>
      </c>
      <c r="F23" s="207" t="s">
        <v>751</v>
      </c>
      <c r="G23" s="207">
        <v>1</v>
      </c>
      <c r="H23" s="207"/>
      <c r="I23" s="207"/>
      <c r="J23" s="207"/>
      <c r="K23" s="207"/>
      <c r="L23" s="207"/>
      <c r="M23" s="207"/>
      <c r="N23" s="207"/>
      <c r="O23" s="207"/>
      <c r="P23" s="207"/>
      <c r="Q23" s="207"/>
      <c r="R23" s="207" t="s">
        <v>752</v>
      </c>
      <c r="S23" s="207"/>
      <c r="T23" s="207"/>
      <c r="U23" s="207"/>
      <c r="V23" s="207" t="s">
        <v>744</v>
      </c>
    </row>
    <row r="24" spans="1:22">
      <c r="A24" s="207" t="s">
        <v>774</v>
      </c>
      <c r="B24" s="207" t="s">
        <v>106</v>
      </c>
      <c r="C24" s="207">
        <v>-9.6012000000000004</v>
      </c>
      <c r="D24" s="207">
        <v>-15.0876</v>
      </c>
      <c r="E24" s="207" t="s">
        <v>750</v>
      </c>
      <c r="F24" s="207" t="s">
        <v>751</v>
      </c>
      <c r="G24" s="207">
        <v>1</v>
      </c>
      <c r="H24" s="207"/>
      <c r="I24" s="207"/>
      <c r="J24" s="207"/>
      <c r="K24" s="207"/>
      <c r="L24" s="207"/>
      <c r="M24" s="207"/>
      <c r="N24" s="207"/>
      <c r="O24" s="207"/>
      <c r="P24" s="207"/>
      <c r="Q24" s="207"/>
      <c r="R24" s="207" t="s">
        <v>752</v>
      </c>
      <c r="S24" s="207"/>
      <c r="T24" s="207"/>
      <c r="U24" s="207"/>
      <c r="V24" s="207" t="s">
        <v>744</v>
      </c>
    </row>
    <row r="25" spans="1:22">
      <c r="A25" s="207" t="s">
        <v>775</v>
      </c>
      <c r="B25" s="207" t="s">
        <v>113</v>
      </c>
      <c r="C25" s="207">
        <v>-8.6867999999999999</v>
      </c>
      <c r="D25" s="207">
        <v>-16.916399999999999</v>
      </c>
      <c r="E25" s="207" t="s">
        <v>750</v>
      </c>
      <c r="F25" s="207" t="s">
        <v>751</v>
      </c>
      <c r="G25" s="207">
        <v>1</v>
      </c>
      <c r="H25" s="207"/>
      <c r="I25" s="207"/>
      <c r="J25" s="207"/>
      <c r="K25" s="207"/>
      <c r="L25" s="207"/>
      <c r="M25" s="207"/>
      <c r="N25" s="207"/>
      <c r="O25" s="207"/>
      <c r="P25" s="207"/>
      <c r="Q25" s="207"/>
      <c r="R25" s="207" t="s">
        <v>752</v>
      </c>
      <c r="S25" s="207"/>
      <c r="T25" s="207"/>
      <c r="U25" s="207"/>
      <c r="V25" s="207" t="s">
        <v>744</v>
      </c>
    </row>
    <row r="26" spans="1:22">
      <c r="A26" s="207" t="s">
        <v>776</v>
      </c>
      <c r="B26" s="207" t="s">
        <v>123</v>
      </c>
      <c r="C26" s="207">
        <v>-10.515599999999999</v>
      </c>
      <c r="D26" s="207">
        <v>-15.0876</v>
      </c>
      <c r="E26" s="207" t="s">
        <v>750</v>
      </c>
      <c r="F26" s="207" t="s">
        <v>751</v>
      </c>
      <c r="G26" s="207">
        <v>1</v>
      </c>
      <c r="H26" s="207"/>
      <c r="I26" s="207"/>
      <c r="J26" s="207"/>
      <c r="K26" s="207"/>
      <c r="L26" s="207"/>
      <c r="M26" s="207"/>
      <c r="N26" s="207"/>
      <c r="O26" s="207"/>
      <c r="P26" s="207"/>
      <c r="Q26" s="207"/>
      <c r="R26" s="207" t="s">
        <v>752</v>
      </c>
      <c r="S26" s="207"/>
      <c r="T26" s="207"/>
      <c r="U26" s="207"/>
      <c r="V26" s="207" t="s">
        <v>744</v>
      </c>
    </row>
    <row r="27" spans="1:22">
      <c r="A27" s="207" t="s">
        <v>777</v>
      </c>
      <c r="B27" s="207" t="s">
        <v>128</v>
      </c>
      <c r="C27" s="207">
        <v>-16.916399999999999</v>
      </c>
      <c r="D27" s="207">
        <v>-2.286</v>
      </c>
      <c r="E27" s="207" t="s">
        <v>127</v>
      </c>
      <c r="F27" s="207"/>
      <c r="G27" s="207"/>
      <c r="H27" s="207"/>
      <c r="I27" s="207"/>
      <c r="J27" s="207"/>
      <c r="K27" s="207"/>
      <c r="L27" s="207"/>
      <c r="M27" s="207"/>
      <c r="N27" s="207"/>
      <c r="O27" s="207"/>
      <c r="P27" s="207"/>
      <c r="Q27" s="207"/>
      <c r="R27" s="207" t="s">
        <v>744</v>
      </c>
      <c r="S27" s="207"/>
      <c r="T27" s="207"/>
      <c r="U27" s="207"/>
      <c r="V27" s="207" t="s">
        <v>744</v>
      </c>
    </row>
    <row r="28" spans="1:22">
      <c r="A28" s="207" t="s">
        <v>778</v>
      </c>
      <c r="B28" s="207" t="s">
        <v>130</v>
      </c>
      <c r="C28" s="207">
        <v>-11.43</v>
      </c>
      <c r="D28" s="207">
        <v>-14.1732</v>
      </c>
      <c r="E28" s="207" t="s">
        <v>750</v>
      </c>
      <c r="F28" s="207" t="s">
        <v>751</v>
      </c>
      <c r="G28" s="207">
        <v>1</v>
      </c>
      <c r="H28" s="207"/>
      <c r="I28" s="207"/>
      <c r="J28" s="207"/>
      <c r="K28" s="207"/>
      <c r="L28" s="207"/>
      <c r="M28" s="207"/>
      <c r="N28" s="207"/>
      <c r="O28" s="207"/>
      <c r="P28" s="207"/>
      <c r="Q28" s="207"/>
      <c r="R28" s="207" t="s">
        <v>752</v>
      </c>
      <c r="S28" s="207"/>
      <c r="T28" s="207"/>
      <c r="U28" s="207"/>
      <c r="V28" s="207" t="s">
        <v>744</v>
      </c>
    </row>
    <row r="29" spans="1:22">
      <c r="A29" s="207" t="s">
        <v>779</v>
      </c>
      <c r="B29" s="207" t="s">
        <v>96</v>
      </c>
      <c r="C29" s="207">
        <v>-15.0876</v>
      </c>
      <c r="D29" s="207">
        <v>-0.4572</v>
      </c>
      <c r="E29" s="207" t="s">
        <v>95</v>
      </c>
      <c r="F29" s="207"/>
      <c r="G29" s="207"/>
      <c r="H29" s="207"/>
      <c r="I29" s="207"/>
      <c r="J29" s="207"/>
      <c r="K29" s="207"/>
      <c r="L29" s="207"/>
      <c r="M29" s="207"/>
      <c r="N29" s="207"/>
      <c r="O29" s="207"/>
      <c r="P29" s="207"/>
      <c r="Q29" s="207"/>
      <c r="R29" s="207" t="s">
        <v>744</v>
      </c>
      <c r="S29" s="207"/>
      <c r="T29" s="207"/>
      <c r="U29" s="207"/>
      <c r="V29" s="207" t="s">
        <v>744</v>
      </c>
    </row>
    <row r="30" spans="1:22">
      <c r="A30" s="207" t="s">
        <v>780</v>
      </c>
      <c r="B30" s="207" t="s">
        <v>138</v>
      </c>
      <c r="C30" s="207">
        <v>-11.43</v>
      </c>
      <c r="D30" s="207">
        <v>-15.0876</v>
      </c>
      <c r="E30" s="207" t="s">
        <v>750</v>
      </c>
      <c r="F30" s="207" t="s">
        <v>751</v>
      </c>
      <c r="G30" s="207">
        <v>1</v>
      </c>
      <c r="H30" s="207"/>
      <c r="I30" s="207"/>
      <c r="J30" s="207"/>
      <c r="K30" s="207"/>
      <c r="L30" s="207"/>
      <c r="M30" s="207"/>
      <c r="N30" s="207"/>
      <c r="O30" s="207"/>
      <c r="P30" s="207"/>
      <c r="Q30" s="207"/>
      <c r="R30" s="207" t="s">
        <v>752</v>
      </c>
      <c r="S30" s="207"/>
      <c r="T30" s="207"/>
      <c r="U30" s="207"/>
      <c r="V30" s="207" t="s">
        <v>744</v>
      </c>
    </row>
    <row r="31" spans="1:22">
      <c r="A31" s="207" t="s">
        <v>781</v>
      </c>
      <c r="B31" s="207" t="s">
        <v>146</v>
      </c>
      <c r="C31" s="207">
        <v>-12.3444</v>
      </c>
      <c r="D31" s="207">
        <v>-15.0876</v>
      </c>
      <c r="E31" s="207" t="s">
        <v>750</v>
      </c>
      <c r="F31" s="207" t="s">
        <v>751</v>
      </c>
      <c r="G31" s="207">
        <v>1</v>
      </c>
      <c r="H31" s="207"/>
      <c r="I31" s="207"/>
      <c r="J31" s="207"/>
      <c r="K31" s="207"/>
      <c r="L31" s="207"/>
      <c r="M31" s="207"/>
      <c r="N31" s="207"/>
      <c r="O31" s="207"/>
      <c r="P31" s="207"/>
      <c r="Q31" s="207"/>
      <c r="R31" s="207" t="s">
        <v>752</v>
      </c>
      <c r="S31" s="207"/>
      <c r="T31" s="207"/>
      <c r="U31" s="207"/>
      <c r="V31" s="207" t="s">
        <v>744</v>
      </c>
    </row>
    <row r="32" spans="1:22">
      <c r="A32" s="207" t="s">
        <v>782</v>
      </c>
      <c r="B32" s="207" t="s">
        <v>128</v>
      </c>
      <c r="C32" s="207">
        <v>-16.916399999999999</v>
      </c>
      <c r="D32" s="207">
        <v>-3.2004000000000001</v>
      </c>
      <c r="E32" s="207" t="s">
        <v>127</v>
      </c>
      <c r="F32" s="207"/>
      <c r="G32" s="207"/>
      <c r="H32" s="207"/>
      <c r="I32" s="207"/>
      <c r="J32" s="207"/>
      <c r="K32" s="207"/>
      <c r="L32" s="207"/>
      <c r="M32" s="207"/>
      <c r="N32" s="207"/>
      <c r="O32" s="207"/>
      <c r="P32" s="207"/>
      <c r="Q32" s="207"/>
      <c r="R32" s="207" t="s">
        <v>744</v>
      </c>
      <c r="S32" s="207"/>
      <c r="T32" s="207"/>
      <c r="U32" s="207"/>
      <c r="V32" s="207" t="s">
        <v>744</v>
      </c>
    </row>
    <row r="33" spans="1:22">
      <c r="A33" s="207" t="s">
        <v>783</v>
      </c>
      <c r="B33" s="207" t="s">
        <v>96</v>
      </c>
      <c r="C33" s="207">
        <v>-16.001999999999999</v>
      </c>
      <c r="D33" s="207">
        <v>-0.4572</v>
      </c>
      <c r="E33" s="207" t="s">
        <v>95</v>
      </c>
      <c r="F33" s="207"/>
      <c r="G33" s="207"/>
      <c r="H33" s="207"/>
      <c r="I33" s="207"/>
      <c r="J33" s="207"/>
      <c r="K33" s="207"/>
      <c r="L33" s="207"/>
      <c r="M33" s="207"/>
      <c r="N33" s="207"/>
      <c r="O33" s="207"/>
      <c r="P33" s="207"/>
      <c r="Q33" s="207"/>
      <c r="R33" s="207" t="s">
        <v>744</v>
      </c>
      <c r="S33" s="207"/>
      <c r="T33" s="207"/>
      <c r="U33" s="207"/>
      <c r="V33" s="207" t="s">
        <v>744</v>
      </c>
    </row>
    <row r="34" spans="1:22">
      <c r="A34" s="207" t="s">
        <v>784</v>
      </c>
      <c r="B34" s="207" t="s">
        <v>153</v>
      </c>
      <c r="C34" s="207">
        <v>-10.515599999999999</v>
      </c>
      <c r="D34" s="207">
        <v>-16.916399999999999</v>
      </c>
      <c r="E34" s="207" t="s">
        <v>750</v>
      </c>
      <c r="F34" s="207" t="s">
        <v>751</v>
      </c>
      <c r="G34" s="207">
        <v>1</v>
      </c>
      <c r="H34" s="207"/>
      <c r="I34" s="207"/>
      <c r="J34" s="207"/>
      <c r="K34" s="207"/>
      <c r="L34" s="207"/>
      <c r="M34" s="207"/>
      <c r="N34" s="207"/>
      <c r="O34" s="207"/>
      <c r="P34" s="207"/>
      <c r="Q34" s="207"/>
      <c r="R34" s="207" t="s">
        <v>752</v>
      </c>
      <c r="S34" s="207"/>
      <c r="T34" s="207"/>
      <c r="U34" s="207"/>
      <c r="V34" s="207" t="s">
        <v>744</v>
      </c>
    </row>
    <row r="35" spans="1:22">
      <c r="A35" s="207" t="s">
        <v>785</v>
      </c>
      <c r="B35" s="207" t="s">
        <v>159</v>
      </c>
      <c r="C35" s="207">
        <v>-11.43</v>
      </c>
      <c r="D35" s="207">
        <v>-13.258800000000001</v>
      </c>
      <c r="E35" s="207" t="s">
        <v>750</v>
      </c>
      <c r="F35" s="207" t="s">
        <v>751</v>
      </c>
      <c r="G35" s="207">
        <v>1</v>
      </c>
      <c r="H35" s="207"/>
      <c r="I35" s="207"/>
      <c r="J35" s="207"/>
      <c r="K35" s="207"/>
      <c r="L35" s="207"/>
      <c r="M35" s="207"/>
      <c r="N35" s="207"/>
      <c r="O35" s="207"/>
      <c r="P35" s="207"/>
      <c r="Q35" s="207"/>
      <c r="R35" s="207" t="s">
        <v>752</v>
      </c>
      <c r="S35" s="207"/>
      <c r="T35" s="207"/>
      <c r="U35" s="207"/>
      <c r="V35" s="207" t="s">
        <v>744</v>
      </c>
    </row>
    <row r="36" spans="1:22">
      <c r="A36" s="207" t="s">
        <v>786</v>
      </c>
      <c r="B36" s="207" t="s">
        <v>166</v>
      </c>
      <c r="C36" s="207">
        <v>-10.515599999999999</v>
      </c>
      <c r="D36" s="207">
        <v>-14.1732</v>
      </c>
      <c r="E36" s="207" t="s">
        <v>750</v>
      </c>
      <c r="F36" s="207" t="s">
        <v>751</v>
      </c>
      <c r="G36" s="207">
        <v>1</v>
      </c>
      <c r="H36" s="207"/>
      <c r="I36" s="207"/>
      <c r="J36" s="207"/>
      <c r="K36" s="207"/>
      <c r="L36" s="207"/>
      <c r="M36" s="207"/>
      <c r="N36" s="207"/>
      <c r="O36" s="207"/>
      <c r="P36" s="207"/>
      <c r="Q36" s="207"/>
      <c r="R36" s="207" t="s">
        <v>752</v>
      </c>
      <c r="S36" s="207" t="s">
        <v>772</v>
      </c>
      <c r="T36" s="207"/>
      <c r="U36" s="207"/>
      <c r="V36" s="207" t="s">
        <v>744</v>
      </c>
    </row>
    <row r="37" spans="1:22">
      <c r="A37" s="207" t="s">
        <v>787</v>
      </c>
      <c r="B37" s="207" t="s">
        <v>110</v>
      </c>
      <c r="C37" s="207">
        <v>-11.43</v>
      </c>
      <c r="D37" s="207">
        <v>0.4572</v>
      </c>
      <c r="E37" s="207" t="s">
        <v>109</v>
      </c>
      <c r="F37" s="207"/>
      <c r="G37" s="207"/>
      <c r="H37" s="207"/>
      <c r="I37" s="207"/>
      <c r="J37" s="207"/>
      <c r="K37" s="207"/>
      <c r="L37" s="207"/>
      <c r="M37" s="207"/>
      <c r="N37" s="207"/>
      <c r="O37" s="207"/>
      <c r="P37" s="207"/>
      <c r="Q37" s="207"/>
      <c r="R37" s="207" t="s">
        <v>744</v>
      </c>
      <c r="S37" s="207"/>
      <c r="T37" s="207"/>
      <c r="U37" s="207"/>
      <c r="V37" s="207" t="s">
        <v>744</v>
      </c>
    </row>
    <row r="38" spans="1:22">
      <c r="A38" s="207" t="s">
        <v>788</v>
      </c>
      <c r="B38" s="207" t="s">
        <v>171</v>
      </c>
      <c r="C38" s="207">
        <v>-7.7724000000000002</v>
      </c>
      <c r="D38" s="207">
        <v>-15.0876</v>
      </c>
      <c r="E38" s="207" t="s">
        <v>750</v>
      </c>
      <c r="F38" s="207" t="s">
        <v>751</v>
      </c>
      <c r="G38" s="207">
        <v>1</v>
      </c>
      <c r="H38" s="207"/>
      <c r="I38" s="207"/>
      <c r="J38" s="207"/>
      <c r="K38" s="207"/>
      <c r="L38" s="207"/>
      <c r="M38" s="207"/>
      <c r="N38" s="207"/>
      <c r="O38" s="207"/>
      <c r="P38" s="207"/>
      <c r="Q38" s="207"/>
      <c r="R38" s="207" t="s">
        <v>752</v>
      </c>
      <c r="S38" s="207"/>
      <c r="T38" s="207"/>
      <c r="U38" s="207"/>
      <c r="V38" s="207" t="s">
        <v>744</v>
      </c>
    </row>
    <row r="39" spans="1:22">
      <c r="A39" s="207" t="s">
        <v>789</v>
      </c>
      <c r="B39" s="207" t="s">
        <v>177</v>
      </c>
      <c r="C39" s="207">
        <v>-9.6012000000000004</v>
      </c>
      <c r="D39" s="207">
        <v>-16.916399999999999</v>
      </c>
      <c r="E39" s="207" t="s">
        <v>755</v>
      </c>
      <c r="F39" s="207" t="s">
        <v>751</v>
      </c>
      <c r="G39" s="207">
        <v>1</v>
      </c>
      <c r="H39" s="207"/>
      <c r="I39" s="207"/>
      <c r="J39" s="207"/>
      <c r="K39" s="207"/>
      <c r="L39" s="207"/>
      <c r="M39" s="207"/>
      <c r="N39" s="207"/>
      <c r="O39" s="207"/>
      <c r="P39" s="207"/>
      <c r="Q39" s="207"/>
      <c r="R39" s="207" t="s">
        <v>752</v>
      </c>
      <c r="S39" s="207"/>
      <c r="T39" s="207"/>
      <c r="U39" s="207"/>
      <c r="V39" s="207" t="s">
        <v>744</v>
      </c>
    </row>
    <row r="40" spans="1:22">
      <c r="A40" s="207" t="s">
        <v>790</v>
      </c>
      <c r="B40" s="207" t="s">
        <v>183</v>
      </c>
      <c r="C40" s="207">
        <v>5.0292000000000003</v>
      </c>
      <c r="D40" s="207">
        <v>11.43</v>
      </c>
      <c r="E40" s="207" t="s">
        <v>750</v>
      </c>
      <c r="F40" s="207" t="s">
        <v>751</v>
      </c>
      <c r="G40" s="207">
        <v>1</v>
      </c>
      <c r="H40" s="207"/>
      <c r="I40" s="207"/>
      <c r="J40" s="207"/>
      <c r="K40" s="207"/>
      <c r="L40" s="207"/>
      <c r="M40" s="207"/>
      <c r="N40" s="207"/>
      <c r="O40" s="207"/>
      <c r="P40" s="207"/>
      <c r="Q40" s="207"/>
      <c r="R40" s="207" t="s">
        <v>752</v>
      </c>
      <c r="S40" s="207"/>
      <c r="T40" s="207"/>
      <c r="U40" s="207"/>
      <c r="V40" s="207" t="s">
        <v>744</v>
      </c>
    </row>
    <row r="41" spans="1:22">
      <c r="A41" s="207" t="s">
        <v>791</v>
      </c>
      <c r="B41" s="207" t="s">
        <v>103</v>
      </c>
      <c r="C41" s="207">
        <v>-12.3444</v>
      </c>
      <c r="D41" s="207">
        <v>-0.4572</v>
      </c>
      <c r="E41" s="207" t="s">
        <v>102</v>
      </c>
      <c r="F41" s="207"/>
      <c r="G41" s="207"/>
      <c r="H41" s="207"/>
      <c r="I41" s="207"/>
      <c r="J41" s="207"/>
      <c r="K41" s="207"/>
      <c r="L41" s="207"/>
      <c r="M41" s="207"/>
      <c r="N41" s="207"/>
      <c r="O41" s="207"/>
      <c r="P41" s="207"/>
      <c r="Q41" s="207"/>
      <c r="R41" s="207" t="s">
        <v>744</v>
      </c>
      <c r="S41" s="207"/>
      <c r="T41" s="207"/>
      <c r="U41" s="207"/>
      <c r="V41" s="207" t="s">
        <v>744</v>
      </c>
    </row>
    <row r="42" spans="1:22">
      <c r="A42" s="207" t="s">
        <v>792</v>
      </c>
      <c r="B42" s="207" t="s">
        <v>90</v>
      </c>
      <c r="C42" s="207">
        <v>-11.43</v>
      </c>
      <c r="D42" s="207">
        <v>-1.3715999999999999</v>
      </c>
      <c r="E42" s="207" t="s">
        <v>89</v>
      </c>
      <c r="F42" s="207"/>
      <c r="G42" s="207"/>
      <c r="H42" s="207"/>
      <c r="I42" s="207"/>
      <c r="J42" s="207"/>
      <c r="K42" s="207"/>
      <c r="L42" s="207"/>
      <c r="M42" s="207"/>
      <c r="N42" s="207"/>
      <c r="O42" s="207"/>
      <c r="P42" s="207"/>
      <c r="Q42" s="207"/>
      <c r="R42" s="207" t="s">
        <v>744</v>
      </c>
      <c r="S42" s="207"/>
      <c r="T42" s="207"/>
      <c r="U42" s="207"/>
      <c r="V42" s="207" t="s">
        <v>744</v>
      </c>
    </row>
    <row r="43" spans="1:22">
      <c r="A43" s="207" t="s">
        <v>793</v>
      </c>
      <c r="B43" s="207" t="s">
        <v>189</v>
      </c>
      <c r="C43" s="207">
        <v>3.2004000000000001</v>
      </c>
      <c r="D43" s="207">
        <v>9.6012000000000004</v>
      </c>
      <c r="E43" s="207" t="s">
        <v>750</v>
      </c>
      <c r="F43" s="207" t="s">
        <v>751</v>
      </c>
      <c r="G43" s="207">
        <v>1</v>
      </c>
      <c r="H43" s="207"/>
      <c r="I43" s="207"/>
      <c r="J43" s="207"/>
      <c r="K43" s="207"/>
      <c r="L43" s="207"/>
      <c r="M43" s="207"/>
      <c r="N43" s="207"/>
      <c r="O43" s="207"/>
      <c r="P43" s="207"/>
      <c r="Q43" s="207"/>
      <c r="R43" s="207" t="s">
        <v>752</v>
      </c>
      <c r="S43" s="207"/>
      <c r="T43" s="207"/>
      <c r="U43" s="207"/>
      <c r="V43" s="207" t="s">
        <v>744</v>
      </c>
    </row>
    <row r="44" spans="1:22">
      <c r="A44" s="207" t="s">
        <v>794</v>
      </c>
      <c r="B44" s="207" t="s">
        <v>121</v>
      </c>
      <c r="C44" s="207">
        <v>-13.258800000000001</v>
      </c>
      <c r="D44" s="207">
        <v>-2.286</v>
      </c>
      <c r="E44" s="207" t="s">
        <v>120</v>
      </c>
      <c r="F44" s="207"/>
      <c r="G44" s="207"/>
      <c r="H44" s="207"/>
      <c r="I44" s="207"/>
      <c r="J44" s="207"/>
      <c r="K44" s="207"/>
      <c r="L44" s="207"/>
      <c r="M44" s="207"/>
      <c r="N44" s="207"/>
      <c r="O44" s="207"/>
      <c r="P44" s="207"/>
      <c r="Q44" s="207"/>
      <c r="R44" s="207" t="s">
        <v>744</v>
      </c>
      <c r="S44" s="207"/>
      <c r="T44" s="207"/>
      <c r="U44" s="207"/>
      <c r="V44" s="207" t="s">
        <v>744</v>
      </c>
    </row>
    <row r="45" spans="1:22">
      <c r="A45" s="207" t="s">
        <v>795</v>
      </c>
      <c r="B45" s="207" t="s">
        <v>200</v>
      </c>
      <c r="C45" s="207">
        <v>7.7724000000000002</v>
      </c>
      <c r="D45" s="207">
        <v>14.1732</v>
      </c>
      <c r="E45" s="207" t="s">
        <v>750</v>
      </c>
      <c r="F45" s="207" t="s">
        <v>751</v>
      </c>
      <c r="G45" s="207">
        <v>1</v>
      </c>
      <c r="H45" s="207"/>
      <c r="I45" s="207"/>
      <c r="J45" s="207"/>
      <c r="K45" s="207"/>
      <c r="L45" s="207"/>
      <c r="M45" s="207"/>
      <c r="N45" s="207"/>
      <c r="O45" s="207"/>
      <c r="P45" s="207"/>
      <c r="Q45" s="207"/>
      <c r="R45" s="207" t="s">
        <v>752</v>
      </c>
      <c r="S45" s="207"/>
      <c r="T45" s="207"/>
      <c r="U45" s="207"/>
      <c r="V45" s="207" t="s">
        <v>744</v>
      </c>
    </row>
    <row r="46" spans="1:22">
      <c r="A46" s="207" t="s">
        <v>796</v>
      </c>
      <c r="B46" s="207" t="s">
        <v>207</v>
      </c>
      <c r="C46" s="207">
        <v>-3.2004000000000001</v>
      </c>
      <c r="D46" s="207">
        <v>13.258800000000001</v>
      </c>
      <c r="E46" s="207" t="s">
        <v>750</v>
      </c>
      <c r="F46" s="207" t="s">
        <v>751</v>
      </c>
      <c r="G46" s="207">
        <v>1</v>
      </c>
      <c r="H46" s="207"/>
      <c r="I46" s="207"/>
      <c r="J46" s="207"/>
      <c r="K46" s="207"/>
      <c r="L46" s="207"/>
      <c r="M46" s="207"/>
      <c r="N46" s="207"/>
      <c r="O46" s="207"/>
      <c r="P46" s="207"/>
      <c r="Q46" s="207"/>
      <c r="R46" s="207" t="s">
        <v>752</v>
      </c>
      <c r="S46" s="207"/>
      <c r="T46" s="207"/>
      <c r="U46" s="207"/>
      <c r="V46" s="207" t="s">
        <v>744</v>
      </c>
    </row>
    <row r="47" spans="1:22">
      <c r="A47" s="207" t="s">
        <v>797</v>
      </c>
      <c r="B47" s="207" t="s">
        <v>210</v>
      </c>
      <c r="C47" s="207">
        <v>4.1147999999999998</v>
      </c>
      <c r="D47" s="207">
        <v>10.515599999999999</v>
      </c>
      <c r="E47" s="207" t="s">
        <v>750</v>
      </c>
      <c r="F47" s="207" t="s">
        <v>751</v>
      </c>
      <c r="G47" s="207">
        <v>1</v>
      </c>
      <c r="H47" s="207"/>
      <c r="I47" s="207"/>
      <c r="J47" s="207"/>
      <c r="K47" s="207"/>
      <c r="L47" s="207"/>
      <c r="M47" s="207"/>
      <c r="N47" s="207"/>
      <c r="O47" s="207"/>
      <c r="P47" s="207"/>
      <c r="Q47" s="207"/>
      <c r="R47" s="207" t="s">
        <v>752</v>
      </c>
      <c r="S47" s="207"/>
      <c r="T47" s="207"/>
      <c r="U47" s="207"/>
      <c r="V47" s="207" t="s">
        <v>744</v>
      </c>
    </row>
    <row r="48" spans="1:22">
      <c r="A48" s="207" t="s">
        <v>798</v>
      </c>
      <c r="B48" s="207" t="s">
        <v>216</v>
      </c>
      <c r="C48" s="207">
        <v>7.7724000000000002</v>
      </c>
      <c r="D48" s="207">
        <v>17.8308</v>
      </c>
      <c r="E48" s="207" t="s">
        <v>750</v>
      </c>
      <c r="F48" s="207" t="s">
        <v>751</v>
      </c>
      <c r="G48" s="207">
        <v>1</v>
      </c>
      <c r="H48" s="207"/>
      <c r="I48" s="207"/>
      <c r="J48" s="207"/>
      <c r="K48" s="207"/>
      <c r="L48" s="207"/>
      <c r="M48" s="207"/>
      <c r="N48" s="207"/>
      <c r="O48" s="207"/>
      <c r="P48" s="207"/>
      <c r="Q48" s="207"/>
      <c r="R48" s="207" t="s">
        <v>752</v>
      </c>
      <c r="S48" s="207"/>
      <c r="T48" s="207"/>
      <c r="U48" s="207"/>
      <c r="V48" s="207" t="s">
        <v>744</v>
      </c>
    </row>
    <row r="49" spans="1:22">
      <c r="A49" s="207" t="s">
        <v>799</v>
      </c>
      <c r="B49" s="207" t="s">
        <v>219</v>
      </c>
      <c r="C49" s="207">
        <v>2.286</v>
      </c>
      <c r="D49" s="207">
        <v>17.8308</v>
      </c>
      <c r="E49" s="207" t="s">
        <v>750</v>
      </c>
      <c r="F49" s="207" t="s">
        <v>751</v>
      </c>
      <c r="G49" s="207">
        <v>1</v>
      </c>
      <c r="H49" s="207"/>
      <c r="I49" s="207"/>
      <c r="J49" s="207"/>
      <c r="K49" s="207"/>
      <c r="L49" s="207"/>
      <c r="M49" s="207"/>
      <c r="N49" s="207"/>
      <c r="O49" s="207"/>
      <c r="P49" s="207"/>
      <c r="Q49" s="207"/>
      <c r="R49" s="207" t="s">
        <v>752</v>
      </c>
      <c r="S49" s="207"/>
      <c r="T49" s="207"/>
      <c r="U49" s="207"/>
      <c r="V49" s="207" t="s">
        <v>744</v>
      </c>
    </row>
    <row r="50" spans="1:22">
      <c r="A50" s="207" t="s">
        <v>800</v>
      </c>
      <c r="B50" s="207" t="s">
        <v>223</v>
      </c>
      <c r="C50" s="207">
        <v>-5.9436</v>
      </c>
      <c r="D50" s="207">
        <v>12.3444</v>
      </c>
      <c r="E50" s="207" t="s">
        <v>755</v>
      </c>
      <c r="F50" s="207" t="s">
        <v>751</v>
      </c>
      <c r="G50" s="207">
        <v>1</v>
      </c>
      <c r="H50" s="207"/>
      <c r="I50" s="207"/>
      <c r="J50" s="207"/>
      <c r="K50" s="207"/>
      <c r="L50" s="207"/>
      <c r="M50" s="207"/>
      <c r="N50" s="207"/>
      <c r="O50" s="207"/>
      <c r="P50" s="207"/>
      <c r="Q50" s="207"/>
      <c r="R50" s="207" t="s">
        <v>752</v>
      </c>
      <c r="S50" s="207"/>
      <c r="T50" s="207"/>
      <c r="U50" s="207"/>
      <c r="V50" s="207" t="s">
        <v>744</v>
      </c>
    </row>
    <row r="51" spans="1:22">
      <c r="A51" s="207" t="s">
        <v>801</v>
      </c>
      <c r="B51" s="207" t="s">
        <v>227</v>
      </c>
      <c r="C51" s="207">
        <v>-4.1147999999999998</v>
      </c>
      <c r="D51" s="207">
        <v>11.43</v>
      </c>
      <c r="E51" s="207" t="s">
        <v>755</v>
      </c>
      <c r="F51" s="207" t="s">
        <v>751</v>
      </c>
      <c r="G51" s="207">
        <v>1</v>
      </c>
      <c r="H51" s="207"/>
      <c r="I51" s="207"/>
      <c r="J51" s="207"/>
      <c r="K51" s="207"/>
      <c r="L51" s="207"/>
      <c r="M51" s="207"/>
      <c r="N51" s="207"/>
      <c r="O51" s="207"/>
      <c r="P51" s="207"/>
      <c r="Q51" s="207"/>
      <c r="R51" s="207" t="s">
        <v>752</v>
      </c>
      <c r="S51" s="207"/>
      <c r="T51" s="207"/>
      <c r="U51" s="207"/>
      <c r="V51" s="207" t="s">
        <v>744</v>
      </c>
    </row>
    <row r="52" spans="1:22">
      <c r="A52" s="207" t="s">
        <v>802</v>
      </c>
      <c r="B52" s="207" t="s">
        <v>231</v>
      </c>
      <c r="C52" s="207">
        <v>-5.0292000000000003</v>
      </c>
      <c r="D52" s="207">
        <v>12.3444</v>
      </c>
      <c r="E52" s="207" t="s">
        <v>755</v>
      </c>
      <c r="F52" s="207" t="s">
        <v>751</v>
      </c>
      <c r="G52" s="207">
        <v>1</v>
      </c>
      <c r="H52" s="207"/>
      <c r="I52" s="207"/>
      <c r="J52" s="207"/>
      <c r="K52" s="207"/>
      <c r="L52" s="207"/>
      <c r="M52" s="207"/>
      <c r="N52" s="207"/>
      <c r="O52" s="207"/>
      <c r="P52" s="207"/>
      <c r="Q52" s="207"/>
      <c r="R52" s="207" t="s">
        <v>752</v>
      </c>
      <c r="S52" s="207"/>
      <c r="T52" s="207"/>
      <c r="U52" s="207"/>
      <c r="V52" s="207" t="s">
        <v>744</v>
      </c>
    </row>
    <row r="53" spans="1:22">
      <c r="A53" s="207" t="s">
        <v>803</v>
      </c>
      <c r="B53" s="207" t="s">
        <v>235</v>
      </c>
      <c r="C53" s="207">
        <v>-5.0292000000000003</v>
      </c>
      <c r="D53" s="207">
        <v>16.916399999999999</v>
      </c>
      <c r="E53" s="207" t="s">
        <v>755</v>
      </c>
      <c r="F53" s="207" t="s">
        <v>751</v>
      </c>
      <c r="G53" s="207">
        <v>1</v>
      </c>
      <c r="H53" s="207"/>
      <c r="I53" s="207"/>
      <c r="J53" s="207"/>
      <c r="K53" s="207"/>
      <c r="L53" s="207"/>
      <c r="M53" s="207"/>
      <c r="N53" s="207"/>
      <c r="O53" s="207"/>
      <c r="P53" s="207"/>
      <c r="Q53" s="207"/>
      <c r="R53" s="207" t="s">
        <v>752</v>
      </c>
      <c r="S53" s="207"/>
      <c r="T53" s="207"/>
      <c r="U53" s="207"/>
      <c r="V53" s="207" t="s">
        <v>744</v>
      </c>
    </row>
    <row r="54" spans="1:22">
      <c r="A54" s="207" t="s">
        <v>804</v>
      </c>
      <c r="B54" s="207" t="s">
        <v>239</v>
      </c>
      <c r="C54" s="207">
        <v>-5.0292000000000003</v>
      </c>
      <c r="D54" s="207">
        <v>15.0876</v>
      </c>
      <c r="E54" s="207" t="s">
        <v>755</v>
      </c>
      <c r="F54" s="207" t="s">
        <v>751</v>
      </c>
      <c r="G54" s="207">
        <v>1</v>
      </c>
      <c r="H54" s="207"/>
      <c r="I54" s="207"/>
      <c r="J54" s="207"/>
      <c r="K54" s="207"/>
      <c r="L54" s="207"/>
      <c r="M54" s="207"/>
      <c r="N54" s="207"/>
      <c r="O54" s="207"/>
      <c r="P54" s="207"/>
      <c r="Q54" s="207"/>
      <c r="R54" s="207" t="s">
        <v>752</v>
      </c>
      <c r="S54" s="207"/>
      <c r="T54" s="207"/>
      <c r="U54" s="207"/>
      <c r="V54" s="207" t="s">
        <v>744</v>
      </c>
    </row>
    <row r="55" spans="1:22">
      <c r="A55" s="207" t="s">
        <v>805</v>
      </c>
      <c r="B55" s="207" t="s">
        <v>242</v>
      </c>
      <c r="C55" s="207">
        <v>-2.286</v>
      </c>
      <c r="D55" s="207">
        <v>8.6867999999999999</v>
      </c>
      <c r="E55" s="207" t="s">
        <v>755</v>
      </c>
      <c r="F55" s="207" t="s">
        <v>751</v>
      </c>
      <c r="G55" s="207">
        <v>1</v>
      </c>
      <c r="H55" s="207"/>
      <c r="I55" s="207"/>
      <c r="J55" s="207"/>
      <c r="K55" s="207"/>
      <c r="L55" s="207"/>
      <c r="M55" s="207"/>
      <c r="N55" s="207"/>
      <c r="O55" s="207"/>
      <c r="P55" s="207"/>
      <c r="Q55" s="207"/>
      <c r="R55" s="207" t="s">
        <v>752</v>
      </c>
      <c r="S55" s="207"/>
      <c r="T55" s="207"/>
      <c r="U55" s="207"/>
      <c r="V55" s="207" t="s">
        <v>744</v>
      </c>
    </row>
    <row r="56" spans="1:22">
      <c r="A56" s="207" t="s">
        <v>806</v>
      </c>
      <c r="B56" s="207" t="s">
        <v>246</v>
      </c>
      <c r="C56" s="207">
        <v>-7.7724000000000002</v>
      </c>
      <c r="D56" s="207">
        <v>16.916399999999999</v>
      </c>
      <c r="E56" s="207" t="s">
        <v>755</v>
      </c>
      <c r="F56" s="207" t="s">
        <v>751</v>
      </c>
      <c r="G56" s="207">
        <v>1</v>
      </c>
      <c r="H56" s="207"/>
      <c r="I56" s="207"/>
      <c r="J56" s="207"/>
      <c r="K56" s="207"/>
      <c r="L56" s="207"/>
      <c r="M56" s="207"/>
      <c r="N56" s="207"/>
      <c r="O56" s="207"/>
      <c r="P56" s="207"/>
      <c r="Q56" s="207"/>
      <c r="R56" s="207" t="s">
        <v>752</v>
      </c>
      <c r="S56" s="207"/>
      <c r="T56" s="207"/>
      <c r="U56" s="207"/>
      <c r="V56" s="207" t="s">
        <v>744</v>
      </c>
    </row>
    <row r="57" spans="1:22">
      <c r="A57" s="207" t="s">
        <v>807</v>
      </c>
      <c r="B57" s="207" t="s">
        <v>249</v>
      </c>
      <c r="C57" s="207">
        <v>-2.286</v>
      </c>
      <c r="D57" s="207">
        <v>10.515599999999999</v>
      </c>
      <c r="E57" s="207" t="s">
        <v>755</v>
      </c>
      <c r="F57" s="207" t="s">
        <v>751</v>
      </c>
      <c r="G57" s="207">
        <v>1</v>
      </c>
      <c r="H57" s="207"/>
      <c r="I57" s="207"/>
      <c r="J57" s="207"/>
      <c r="K57" s="207"/>
      <c r="L57" s="207"/>
      <c r="M57" s="207"/>
      <c r="N57" s="207"/>
      <c r="O57" s="207"/>
      <c r="P57" s="207"/>
      <c r="Q57" s="207"/>
      <c r="R57" s="207" t="s">
        <v>752</v>
      </c>
      <c r="S57" s="207"/>
      <c r="T57" s="207"/>
      <c r="U57" s="207"/>
      <c r="V57" s="207" t="s">
        <v>744</v>
      </c>
    </row>
    <row r="58" spans="1:22">
      <c r="A58" s="207" t="s">
        <v>808</v>
      </c>
      <c r="B58" s="207" t="s">
        <v>252</v>
      </c>
      <c r="C58" s="207">
        <v>-5.9436</v>
      </c>
      <c r="D58" s="207">
        <v>9.6012000000000004</v>
      </c>
      <c r="E58" s="207" t="s">
        <v>755</v>
      </c>
      <c r="F58" s="207" t="s">
        <v>751</v>
      </c>
      <c r="G58" s="207">
        <v>1</v>
      </c>
      <c r="H58" s="207"/>
      <c r="I58" s="207"/>
      <c r="J58" s="207"/>
      <c r="K58" s="207"/>
      <c r="L58" s="207"/>
      <c r="M58" s="207"/>
      <c r="N58" s="207"/>
      <c r="O58" s="207"/>
      <c r="P58" s="207"/>
      <c r="Q58" s="207"/>
      <c r="R58" s="207" t="s">
        <v>752</v>
      </c>
      <c r="S58" s="207"/>
      <c r="T58" s="207"/>
      <c r="U58" s="207"/>
      <c r="V58" s="207" t="s">
        <v>744</v>
      </c>
    </row>
    <row r="59" spans="1:22">
      <c r="A59" s="207" t="s">
        <v>809</v>
      </c>
      <c r="B59" s="207" t="s">
        <v>255</v>
      </c>
      <c r="C59" s="207">
        <v>-5.0292000000000003</v>
      </c>
      <c r="D59" s="207">
        <v>16.001999999999999</v>
      </c>
      <c r="E59" s="207" t="s">
        <v>755</v>
      </c>
      <c r="F59" s="207" t="s">
        <v>751</v>
      </c>
      <c r="G59" s="207">
        <v>1</v>
      </c>
      <c r="H59" s="207"/>
      <c r="I59" s="207"/>
      <c r="J59" s="207"/>
      <c r="K59" s="207"/>
      <c r="L59" s="207"/>
      <c r="M59" s="207"/>
      <c r="N59" s="207"/>
      <c r="O59" s="207"/>
      <c r="P59" s="207"/>
      <c r="Q59" s="207"/>
      <c r="R59" s="207" t="s">
        <v>752</v>
      </c>
      <c r="S59" s="207"/>
      <c r="T59" s="207"/>
      <c r="U59" s="207"/>
      <c r="V59" s="207" t="s">
        <v>744</v>
      </c>
    </row>
    <row r="60" spans="1:22">
      <c r="A60" s="207" t="s">
        <v>810</v>
      </c>
      <c r="B60" s="207" t="s">
        <v>258</v>
      </c>
      <c r="C60" s="207">
        <v>-6.8579999999999997</v>
      </c>
      <c r="D60" s="207">
        <v>12.3444</v>
      </c>
      <c r="E60" s="207" t="s">
        <v>755</v>
      </c>
      <c r="F60" s="207" t="s">
        <v>751</v>
      </c>
      <c r="G60" s="207">
        <v>1</v>
      </c>
      <c r="H60" s="207"/>
      <c r="I60" s="207"/>
      <c r="J60" s="207"/>
      <c r="K60" s="207"/>
      <c r="L60" s="207"/>
      <c r="M60" s="207"/>
      <c r="N60" s="207"/>
      <c r="O60" s="207"/>
      <c r="P60" s="207"/>
      <c r="Q60" s="207"/>
      <c r="R60" s="207" t="s">
        <v>752</v>
      </c>
      <c r="S60" s="207"/>
      <c r="T60" s="207"/>
      <c r="U60" s="207"/>
      <c r="V60" s="207" t="s">
        <v>744</v>
      </c>
    </row>
    <row r="61" spans="1:22">
      <c r="A61" s="207" t="s">
        <v>811</v>
      </c>
      <c r="B61" s="207" t="s">
        <v>261</v>
      </c>
      <c r="C61" s="207">
        <v>-5.9436</v>
      </c>
      <c r="D61" s="207">
        <v>16.001999999999999</v>
      </c>
      <c r="E61" s="207" t="s">
        <v>755</v>
      </c>
      <c r="F61" s="207" t="s">
        <v>751</v>
      </c>
      <c r="G61" s="207">
        <v>1</v>
      </c>
      <c r="H61" s="207"/>
      <c r="I61" s="207"/>
      <c r="J61" s="207"/>
      <c r="K61" s="207"/>
      <c r="L61" s="207"/>
      <c r="M61" s="207"/>
      <c r="N61" s="207"/>
      <c r="O61" s="207"/>
      <c r="P61" s="207"/>
      <c r="Q61" s="207"/>
      <c r="R61" s="207" t="s">
        <v>752</v>
      </c>
      <c r="S61" s="207"/>
      <c r="T61" s="207"/>
      <c r="U61" s="207"/>
      <c r="V61" s="207" t="s">
        <v>744</v>
      </c>
    </row>
    <row r="62" spans="1:22">
      <c r="A62" s="207" t="s">
        <v>812</v>
      </c>
      <c r="B62" s="207" t="s">
        <v>264</v>
      </c>
      <c r="C62" s="207">
        <v>-5.0292000000000003</v>
      </c>
      <c r="D62" s="207">
        <v>8.6867999999999999</v>
      </c>
      <c r="E62" s="207" t="s">
        <v>755</v>
      </c>
      <c r="F62" s="207" t="s">
        <v>751</v>
      </c>
      <c r="G62" s="207">
        <v>1</v>
      </c>
      <c r="H62" s="207"/>
      <c r="I62" s="207"/>
      <c r="J62" s="207"/>
      <c r="K62" s="207"/>
      <c r="L62" s="207"/>
      <c r="M62" s="207"/>
      <c r="N62" s="207"/>
      <c r="O62" s="207"/>
      <c r="P62" s="207"/>
      <c r="Q62" s="207"/>
      <c r="R62" s="207" t="s">
        <v>752</v>
      </c>
      <c r="S62" s="207"/>
      <c r="T62" s="207"/>
      <c r="U62" s="207"/>
      <c r="V62" s="207" t="s">
        <v>744</v>
      </c>
    </row>
    <row r="63" spans="1:22">
      <c r="A63" s="207" t="s">
        <v>813</v>
      </c>
      <c r="B63" s="207" t="s">
        <v>267</v>
      </c>
      <c r="C63" s="207">
        <v>-4.1147999999999998</v>
      </c>
      <c r="D63" s="207">
        <v>8.6867999999999999</v>
      </c>
      <c r="E63" s="207" t="s">
        <v>755</v>
      </c>
      <c r="F63" s="207" t="s">
        <v>751</v>
      </c>
      <c r="G63" s="207">
        <v>1</v>
      </c>
      <c r="H63" s="207"/>
      <c r="I63" s="207"/>
      <c r="J63" s="207"/>
      <c r="K63" s="207"/>
      <c r="L63" s="207"/>
      <c r="M63" s="207"/>
      <c r="N63" s="207"/>
      <c r="O63" s="207"/>
      <c r="P63" s="207"/>
      <c r="Q63" s="207"/>
      <c r="R63" s="207" t="s">
        <v>752</v>
      </c>
      <c r="S63" s="207"/>
      <c r="T63" s="207"/>
      <c r="U63" s="207"/>
      <c r="V63" s="207" t="s">
        <v>744</v>
      </c>
    </row>
    <row r="64" spans="1:22">
      <c r="A64" s="207" t="s">
        <v>814</v>
      </c>
      <c r="B64" s="207" t="s">
        <v>270</v>
      </c>
      <c r="C64" s="207">
        <v>-4.1147999999999998</v>
      </c>
      <c r="D64" s="207">
        <v>15.0876</v>
      </c>
      <c r="E64" s="207" t="s">
        <v>755</v>
      </c>
      <c r="F64" s="207" t="s">
        <v>751</v>
      </c>
      <c r="G64" s="207">
        <v>1</v>
      </c>
      <c r="H64" s="207"/>
      <c r="I64" s="207"/>
      <c r="J64" s="207"/>
      <c r="K64" s="207"/>
      <c r="L64" s="207"/>
      <c r="M64" s="207"/>
      <c r="N64" s="207"/>
      <c r="O64" s="207"/>
      <c r="P64" s="207"/>
      <c r="Q64" s="207"/>
      <c r="R64" s="207" t="s">
        <v>752</v>
      </c>
      <c r="S64" s="207"/>
      <c r="T64" s="207"/>
      <c r="U64" s="207"/>
      <c r="V64" s="207" t="s">
        <v>744</v>
      </c>
    </row>
    <row r="65" spans="1:22">
      <c r="A65" s="207" t="s">
        <v>815</v>
      </c>
      <c r="B65" s="207" t="s">
        <v>273</v>
      </c>
      <c r="C65" s="207">
        <v>-5.9436</v>
      </c>
      <c r="D65" s="207">
        <v>11.43</v>
      </c>
      <c r="E65" s="207" t="s">
        <v>755</v>
      </c>
      <c r="F65" s="207" t="s">
        <v>751</v>
      </c>
      <c r="G65" s="207">
        <v>1</v>
      </c>
      <c r="H65" s="207"/>
      <c r="I65" s="207"/>
      <c r="J65" s="207"/>
      <c r="K65" s="207"/>
      <c r="L65" s="207"/>
      <c r="M65" s="207"/>
      <c r="N65" s="207"/>
      <c r="O65" s="207"/>
      <c r="P65" s="207"/>
      <c r="Q65" s="207"/>
      <c r="R65" s="207" t="s">
        <v>752</v>
      </c>
      <c r="S65" s="207"/>
      <c r="T65" s="207"/>
      <c r="U65" s="207"/>
      <c r="V65" s="207" t="s">
        <v>744</v>
      </c>
    </row>
    <row r="66" spans="1:22">
      <c r="A66" s="207" t="s">
        <v>816</v>
      </c>
      <c r="B66" s="207" t="s">
        <v>276</v>
      </c>
      <c r="C66" s="207">
        <v>-3.2004000000000001</v>
      </c>
      <c r="D66" s="207">
        <v>10.515599999999999</v>
      </c>
      <c r="E66" s="207" t="s">
        <v>755</v>
      </c>
      <c r="F66" s="207" t="s">
        <v>751</v>
      </c>
      <c r="G66" s="207">
        <v>1</v>
      </c>
      <c r="H66" s="207"/>
      <c r="I66" s="207"/>
      <c r="J66" s="207"/>
      <c r="K66" s="207"/>
      <c r="L66" s="207"/>
      <c r="M66" s="207"/>
      <c r="N66" s="207"/>
      <c r="O66" s="207"/>
      <c r="P66" s="207"/>
      <c r="Q66" s="207"/>
      <c r="R66" s="207" t="s">
        <v>752</v>
      </c>
      <c r="S66" s="207"/>
      <c r="T66" s="207"/>
      <c r="U66" s="207"/>
      <c r="V66" s="207" t="s">
        <v>744</v>
      </c>
    </row>
    <row r="67" spans="1:22">
      <c r="A67" s="207" t="s">
        <v>817</v>
      </c>
      <c r="B67" s="207" t="s">
        <v>279</v>
      </c>
      <c r="C67" s="207">
        <v>-5.0292000000000003</v>
      </c>
      <c r="D67" s="207">
        <v>13.258800000000001</v>
      </c>
      <c r="E67" s="207" t="s">
        <v>755</v>
      </c>
      <c r="F67" s="207" t="s">
        <v>751</v>
      </c>
      <c r="G67" s="207">
        <v>1</v>
      </c>
      <c r="H67" s="207"/>
      <c r="I67" s="207"/>
      <c r="J67" s="207"/>
      <c r="K67" s="207"/>
      <c r="L67" s="207"/>
      <c r="M67" s="207"/>
      <c r="N67" s="207"/>
      <c r="O67" s="207"/>
      <c r="P67" s="207"/>
      <c r="Q67" s="207"/>
      <c r="R67" s="207" t="s">
        <v>752</v>
      </c>
      <c r="S67" s="207"/>
      <c r="T67" s="207"/>
      <c r="U67" s="207"/>
      <c r="V67" s="207" t="s">
        <v>744</v>
      </c>
    </row>
    <row r="68" spans="1:22">
      <c r="A68" s="207" t="s">
        <v>818</v>
      </c>
      <c r="B68" s="207" t="s">
        <v>39</v>
      </c>
      <c r="C68" s="207">
        <v>11.43</v>
      </c>
      <c r="D68" s="207">
        <v>-0.4572</v>
      </c>
      <c r="E68" s="207" t="s">
        <v>48</v>
      </c>
      <c r="F68" s="207"/>
      <c r="G68" s="207"/>
      <c r="H68" s="207"/>
      <c r="I68" s="207"/>
      <c r="J68" s="207"/>
      <c r="K68" s="207"/>
      <c r="L68" s="207"/>
      <c r="M68" s="207"/>
      <c r="N68" s="207"/>
      <c r="O68" s="207"/>
      <c r="P68" s="207"/>
      <c r="Q68" s="207"/>
      <c r="R68" s="207" t="s">
        <v>744</v>
      </c>
      <c r="S68" s="207"/>
      <c r="T68" s="207"/>
      <c r="U68" s="207"/>
      <c r="V68" s="207"/>
    </row>
    <row r="69" spans="1:22">
      <c r="A69" s="207" t="s">
        <v>819</v>
      </c>
      <c r="B69" s="207" t="s">
        <v>282</v>
      </c>
      <c r="C69" s="207">
        <v>-4.1147999999999998</v>
      </c>
      <c r="D69" s="207">
        <v>16.001999999999999</v>
      </c>
      <c r="E69" s="207" t="s">
        <v>755</v>
      </c>
      <c r="F69" s="207" t="s">
        <v>751</v>
      </c>
      <c r="G69" s="207">
        <v>1</v>
      </c>
      <c r="H69" s="207"/>
      <c r="I69" s="207"/>
      <c r="J69" s="207"/>
      <c r="K69" s="207"/>
      <c r="L69" s="207"/>
      <c r="M69" s="207"/>
      <c r="N69" s="207"/>
      <c r="O69" s="207"/>
      <c r="P69" s="207"/>
      <c r="Q69" s="207"/>
      <c r="R69" s="207" t="s">
        <v>752</v>
      </c>
      <c r="S69" s="207"/>
      <c r="T69" s="207"/>
      <c r="U69" s="207"/>
      <c r="V69" s="207" t="s">
        <v>744</v>
      </c>
    </row>
    <row r="70" spans="1:22">
      <c r="A70" s="207" t="s">
        <v>820</v>
      </c>
      <c r="B70" s="207" t="s">
        <v>39</v>
      </c>
      <c r="C70" s="207">
        <v>9.6012000000000004</v>
      </c>
      <c r="D70" s="207">
        <v>9.6012000000000004</v>
      </c>
      <c r="E70" s="207" t="s">
        <v>48</v>
      </c>
      <c r="F70" s="207"/>
      <c r="G70" s="207"/>
      <c r="H70" s="207"/>
      <c r="I70" s="207"/>
      <c r="J70" s="207"/>
      <c r="K70" s="207"/>
      <c r="L70" s="207"/>
      <c r="M70" s="207"/>
      <c r="N70" s="207"/>
      <c r="O70" s="207"/>
      <c r="P70" s="207"/>
      <c r="Q70" s="207"/>
      <c r="R70" s="207" t="s">
        <v>744</v>
      </c>
      <c r="S70" s="207"/>
      <c r="T70" s="207"/>
      <c r="U70" s="207"/>
      <c r="V70" s="207"/>
    </row>
    <row r="71" spans="1:22">
      <c r="A71" s="207" t="s">
        <v>821</v>
      </c>
      <c r="B71" s="207" t="s">
        <v>39</v>
      </c>
      <c r="C71" s="207">
        <v>-0.4572</v>
      </c>
      <c r="D71" s="207">
        <v>11.43</v>
      </c>
      <c r="E71" s="207" t="s">
        <v>48</v>
      </c>
      <c r="F71" s="207"/>
      <c r="G71" s="207"/>
      <c r="H71" s="207"/>
      <c r="I71" s="207"/>
      <c r="J71" s="207"/>
      <c r="K71" s="207"/>
      <c r="L71" s="207"/>
      <c r="M71" s="207"/>
      <c r="N71" s="207"/>
      <c r="O71" s="207"/>
      <c r="P71" s="207"/>
      <c r="Q71" s="207"/>
      <c r="R71" s="207" t="s">
        <v>744</v>
      </c>
      <c r="S71" s="207"/>
      <c r="T71" s="207"/>
      <c r="U71" s="207"/>
      <c r="V71" s="207"/>
    </row>
    <row r="72" spans="1:22">
      <c r="A72" s="207" t="s">
        <v>822</v>
      </c>
      <c r="B72" s="207" t="s">
        <v>285</v>
      </c>
      <c r="C72" s="207">
        <v>-7.7724000000000002</v>
      </c>
      <c r="D72" s="207">
        <v>15.0876</v>
      </c>
      <c r="E72" s="207" t="s">
        <v>755</v>
      </c>
      <c r="F72" s="207" t="s">
        <v>751</v>
      </c>
      <c r="G72" s="207">
        <v>1</v>
      </c>
      <c r="H72" s="207"/>
      <c r="I72" s="207"/>
      <c r="J72" s="207"/>
      <c r="K72" s="207"/>
      <c r="L72" s="207"/>
      <c r="M72" s="207"/>
      <c r="N72" s="207"/>
      <c r="O72" s="207"/>
      <c r="P72" s="207"/>
      <c r="Q72" s="207"/>
      <c r="R72" s="207" t="s">
        <v>752</v>
      </c>
      <c r="S72" s="207"/>
      <c r="T72" s="207"/>
      <c r="U72" s="207"/>
      <c r="V72" s="207" t="s">
        <v>744</v>
      </c>
    </row>
    <row r="73" spans="1:22">
      <c r="A73" s="207" t="s">
        <v>823</v>
      </c>
      <c r="B73" s="207" t="s">
        <v>39</v>
      </c>
      <c r="C73" s="207">
        <v>-8.6867999999999999</v>
      </c>
      <c r="D73" s="207">
        <v>14.1732</v>
      </c>
      <c r="E73" s="207" t="s">
        <v>48</v>
      </c>
      <c r="F73" s="207"/>
      <c r="G73" s="207"/>
      <c r="H73" s="207"/>
      <c r="I73" s="207"/>
      <c r="J73" s="207"/>
      <c r="K73" s="207"/>
      <c r="L73" s="207"/>
      <c r="M73" s="207"/>
      <c r="N73" s="207"/>
      <c r="O73" s="207"/>
      <c r="P73" s="207"/>
      <c r="Q73" s="207"/>
      <c r="R73" s="207" t="s">
        <v>744</v>
      </c>
      <c r="S73" s="207"/>
      <c r="T73" s="207"/>
      <c r="U73" s="207"/>
      <c r="V73" s="207"/>
    </row>
    <row r="74" spans="1:22">
      <c r="A74" s="207" t="s">
        <v>824</v>
      </c>
      <c r="B74" s="207" t="s">
        <v>288</v>
      </c>
      <c r="C74" s="207">
        <v>-5.0292000000000003</v>
      </c>
      <c r="D74" s="207">
        <v>17.8308</v>
      </c>
      <c r="E74" s="207" t="s">
        <v>755</v>
      </c>
      <c r="F74" s="207" t="s">
        <v>751</v>
      </c>
      <c r="G74" s="207">
        <v>1</v>
      </c>
      <c r="H74" s="207"/>
      <c r="I74" s="207"/>
      <c r="J74" s="207"/>
      <c r="K74" s="207"/>
      <c r="L74" s="207"/>
      <c r="M74" s="207"/>
      <c r="N74" s="207"/>
      <c r="O74" s="207"/>
      <c r="P74" s="207"/>
      <c r="Q74" s="207"/>
      <c r="R74" s="207" t="s">
        <v>752</v>
      </c>
      <c r="S74" s="207"/>
      <c r="T74" s="207"/>
      <c r="U74" s="207"/>
      <c r="V74" s="207" t="s">
        <v>744</v>
      </c>
    </row>
    <row r="75" spans="1:22">
      <c r="A75" s="207" t="s">
        <v>825</v>
      </c>
      <c r="B75" s="207" t="s">
        <v>291</v>
      </c>
      <c r="C75" s="207">
        <v>-5.9436</v>
      </c>
      <c r="D75" s="207">
        <v>17.8308</v>
      </c>
      <c r="E75" s="207" t="s">
        <v>755</v>
      </c>
      <c r="F75" s="207" t="s">
        <v>751</v>
      </c>
      <c r="G75" s="207">
        <v>1</v>
      </c>
      <c r="H75" s="207"/>
      <c r="I75" s="207"/>
      <c r="J75" s="207"/>
      <c r="K75" s="207"/>
      <c r="L75" s="207"/>
      <c r="M75" s="207"/>
      <c r="N75" s="207"/>
      <c r="O75" s="207"/>
      <c r="P75" s="207"/>
      <c r="Q75" s="207"/>
      <c r="R75" s="207" t="s">
        <v>752</v>
      </c>
      <c r="S75" s="207"/>
      <c r="T75" s="207"/>
      <c r="U75" s="207"/>
      <c r="V75" s="207" t="s">
        <v>744</v>
      </c>
    </row>
    <row r="76" spans="1:22">
      <c r="A76" s="207" t="s">
        <v>826</v>
      </c>
      <c r="B76" s="207" t="s">
        <v>294</v>
      </c>
      <c r="C76" s="207">
        <v>-3.2004000000000001</v>
      </c>
      <c r="D76" s="207">
        <v>14.1732</v>
      </c>
      <c r="E76" s="207" t="s">
        <v>755</v>
      </c>
      <c r="F76" s="207" t="s">
        <v>751</v>
      </c>
      <c r="G76" s="207">
        <v>1</v>
      </c>
      <c r="H76" s="207"/>
      <c r="I76" s="207"/>
      <c r="J76" s="207"/>
      <c r="K76" s="207"/>
      <c r="L76" s="207"/>
      <c r="M76" s="207"/>
      <c r="N76" s="207"/>
      <c r="O76" s="207"/>
      <c r="P76" s="207"/>
      <c r="Q76" s="207"/>
      <c r="R76" s="207" t="s">
        <v>752</v>
      </c>
      <c r="S76" s="207"/>
      <c r="T76" s="207"/>
      <c r="U76" s="207"/>
      <c r="V76" s="207" t="s">
        <v>744</v>
      </c>
    </row>
    <row r="77" spans="1:22">
      <c r="A77" s="207" t="s">
        <v>827</v>
      </c>
      <c r="B77" s="207" t="s">
        <v>39</v>
      </c>
      <c r="C77" s="207">
        <v>-7.7724000000000002</v>
      </c>
      <c r="D77" s="207">
        <v>9.6012000000000004</v>
      </c>
      <c r="E77" s="207" t="s">
        <v>48</v>
      </c>
      <c r="F77" s="207"/>
      <c r="G77" s="207"/>
      <c r="H77" s="207"/>
      <c r="I77" s="207"/>
      <c r="J77" s="207"/>
      <c r="K77" s="207"/>
      <c r="L77" s="207"/>
      <c r="M77" s="207"/>
      <c r="N77" s="207"/>
      <c r="O77" s="207"/>
      <c r="P77" s="207"/>
      <c r="Q77" s="207"/>
      <c r="R77" s="207" t="s">
        <v>744</v>
      </c>
      <c r="S77" s="207"/>
      <c r="T77" s="207"/>
      <c r="U77" s="207"/>
      <c r="V77" s="207"/>
    </row>
    <row r="78" spans="1:22">
      <c r="A78" s="207" t="s">
        <v>828</v>
      </c>
      <c r="B78" s="207" t="s">
        <v>39</v>
      </c>
      <c r="C78" s="207">
        <v>-7.7724000000000002</v>
      </c>
      <c r="D78" s="207">
        <v>11.43</v>
      </c>
      <c r="E78" s="207" t="s">
        <v>48</v>
      </c>
      <c r="F78" s="207"/>
      <c r="G78" s="207"/>
      <c r="H78" s="207"/>
      <c r="I78" s="207"/>
      <c r="J78" s="207"/>
      <c r="K78" s="207"/>
      <c r="L78" s="207"/>
      <c r="M78" s="207"/>
      <c r="N78" s="207"/>
      <c r="O78" s="207"/>
      <c r="P78" s="207"/>
      <c r="Q78" s="207"/>
      <c r="R78" s="207" t="s">
        <v>744</v>
      </c>
      <c r="S78" s="207"/>
      <c r="T78" s="207"/>
      <c r="U78" s="207"/>
      <c r="V78" s="207"/>
    </row>
    <row r="79" spans="1:22">
      <c r="A79" s="207" t="s">
        <v>829</v>
      </c>
      <c r="B79" s="207" t="s">
        <v>297</v>
      </c>
      <c r="C79" s="207">
        <v>-4.1147999999999998</v>
      </c>
      <c r="D79" s="207">
        <v>13.258800000000001</v>
      </c>
      <c r="E79" s="207" t="s">
        <v>755</v>
      </c>
      <c r="F79" s="207" t="s">
        <v>751</v>
      </c>
      <c r="G79" s="207">
        <v>1</v>
      </c>
      <c r="H79" s="207"/>
      <c r="I79" s="207"/>
      <c r="J79" s="207"/>
      <c r="K79" s="207"/>
      <c r="L79" s="207"/>
      <c r="M79" s="207"/>
      <c r="N79" s="207"/>
      <c r="O79" s="207"/>
      <c r="P79" s="207"/>
      <c r="Q79" s="207"/>
      <c r="R79" s="207" t="s">
        <v>752</v>
      </c>
      <c r="S79" s="207"/>
      <c r="T79" s="207"/>
      <c r="U79" s="207"/>
      <c r="V79" s="207" t="s">
        <v>744</v>
      </c>
    </row>
    <row r="80" spans="1:22">
      <c r="A80" s="207" t="s">
        <v>830</v>
      </c>
      <c r="B80" s="207" t="s">
        <v>300</v>
      </c>
      <c r="C80" s="207">
        <v>-4.1147999999999998</v>
      </c>
      <c r="D80" s="207">
        <v>14.1732</v>
      </c>
      <c r="E80" s="207" t="s">
        <v>755</v>
      </c>
      <c r="F80" s="207" t="s">
        <v>751</v>
      </c>
      <c r="G80" s="207">
        <v>1</v>
      </c>
      <c r="H80" s="207"/>
      <c r="I80" s="207"/>
      <c r="J80" s="207"/>
      <c r="K80" s="207"/>
      <c r="L80" s="207"/>
      <c r="M80" s="207"/>
      <c r="N80" s="207"/>
      <c r="O80" s="207"/>
      <c r="P80" s="207"/>
      <c r="Q80" s="207"/>
      <c r="R80" s="207" t="s">
        <v>752</v>
      </c>
      <c r="S80" s="207"/>
      <c r="T80" s="207"/>
      <c r="U80" s="207"/>
      <c r="V80" s="207" t="s">
        <v>744</v>
      </c>
    </row>
    <row r="81" spans="1:22">
      <c r="A81" s="207" t="s">
        <v>831</v>
      </c>
      <c r="B81" s="207" t="s">
        <v>303</v>
      </c>
      <c r="C81" s="207">
        <v>-2.286</v>
      </c>
      <c r="D81" s="207">
        <v>13.258800000000001</v>
      </c>
      <c r="E81" s="207" t="s">
        <v>755</v>
      </c>
      <c r="F81" s="207" t="s">
        <v>751</v>
      </c>
      <c r="G81" s="207">
        <v>1</v>
      </c>
      <c r="H81" s="207"/>
      <c r="I81" s="207"/>
      <c r="J81" s="207"/>
      <c r="K81" s="207"/>
      <c r="L81" s="207"/>
      <c r="M81" s="207"/>
      <c r="N81" s="207"/>
      <c r="O81" s="207"/>
      <c r="P81" s="207"/>
      <c r="Q81" s="207"/>
      <c r="R81" s="207" t="s">
        <v>752</v>
      </c>
      <c r="S81" s="207"/>
      <c r="T81" s="207"/>
      <c r="U81" s="207"/>
      <c r="V81" s="207" t="s">
        <v>744</v>
      </c>
    </row>
    <row r="82" spans="1:22">
      <c r="A82" s="207" t="s">
        <v>832</v>
      </c>
      <c r="B82" s="207" t="s">
        <v>306</v>
      </c>
      <c r="C82" s="207">
        <v>-5.0292000000000003</v>
      </c>
      <c r="D82" s="207">
        <v>9.6012000000000004</v>
      </c>
      <c r="E82" s="207" t="s">
        <v>755</v>
      </c>
      <c r="F82" s="207" t="s">
        <v>751</v>
      </c>
      <c r="G82" s="207">
        <v>1</v>
      </c>
      <c r="H82" s="207"/>
      <c r="I82" s="207"/>
      <c r="J82" s="207"/>
      <c r="K82" s="207"/>
      <c r="L82" s="207"/>
      <c r="M82" s="207"/>
      <c r="N82" s="207"/>
      <c r="O82" s="207"/>
      <c r="P82" s="207"/>
      <c r="Q82" s="207"/>
      <c r="R82" s="207" t="s">
        <v>752</v>
      </c>
      <c r="S82" s="207"/>
      <c r="T82" s="207"/>
      <c r="U82" s="207"/>
      <c r="V82" s="207" t="s">
        <v>744</v>
      </c>
    </row>
    <row r="83" spans="1:22">
      <c r="A83" s="207" t="s">
        <v>833</v>
      </c>
      <c r="B83" s="207" t="s">
        <v>39</v>
      </c>
      <c r="C83" s="207">
        <v>-9.6012000000000004</v>
      </c>
      <c r="D83" s="207">
        <v>16.001999999999999</v>
      </c>
      <c r="E83" s="207" t="s">
        <v>48</v>
      </c>
      <c r="F83" s="207"/>
      <c r="G83" s="207"/>
      <c r="H83" s="207"/>
      <c r="I83" s="207"/>
      <c r="J83" s="207"/>
      <c r="K83" s="207"/>
      <c r="L83" s="207"/>
      <c r="M83" s="207"/>
      <c r="N83" s="207"/>
      <c r="O83" s="207"/>
      <c r="P83" s="207"/>
      <c r="Q83" s="207"/>
      <c r="R83" s="207" t="s">
        <v>744</v>
      </c>
      <c r="S83" s="207"/>
      <c r="T83" s="207"/>
      <c r="U83" s="207"/>
      <c r="V83" s="207"/>
    </row>
    <row r="84" spans="1:22">
      <c r="A84" s="207" t="s">
        <v>834</v>
      </c>
      <c r="B84" s="207" t="s">
        <v>309</v>
      </c>
      <c r="C84" s="207">
        <v>-6.8579999999999997</v>
      </c>
      <c r="D84" s="207">
        <v>16.916399999999999</v>
      </c>
      <c r="E84" s="207" t="s">
        <v>755</v>
      </c>
      <c r="F84" s="207" t="s">
        <v>751</v>
      </c>
      <c r="G84" s="207">
        <v>1</v>
      </c>
      <c r="H84" s="207"/>
      <c r="I84" s="207"/>
      <c r="J84" s="207"/>
      <c r="K84" s="207"/>
      <c r="L84" s="207"/>
      <c r="M84" s="207"/>
      <c r="N84" s="207"/>
      <c r="O84" s="207"/>
      <c r="P84" s="207"/>
      <c r="Q84" s="207"/>
      <c r="R84" s="207" t="s">
        <v>752</v>
      </c>
      <c r="S84" s="207"/>
      <c r="T84" s="207"/>
      <c r="U84" s="207"/>
      <c r="V84" s="207" t="s">
        <v>744</v>
      </c>
    </row>
    <row r="85" spans="1:22">
      <c r="A85" s="207" t="s">
        <v>835</v>
      </c>
      <c r="B85" s="207" t="s">
        <v>312</v>
      </c>
      <c r="C85" s="207">
        <v>-5.0292000000000003</v>
      </c>
      <c r="D85" s="207">
        <v>10.515599999999999</v>
      </c>
      <c r="E85" s="207" t="s">
        <v>755</v>
      </c>
      <c r="F85" s="207" t="s">
        <v>751</v>
      </c>
      <c r="G85" s="207">
        <v>1</v>
      </c>
      <c r="H85" s="207"/>
      <c r="I85" s="207"/>
      <c r="J85" s="207"/>
      <c r="K85" s="207"/>
      <c r="L85" s="207"/>
      <c r="M85" s="207"/>
      <c r="N85" s="207"/>
      <c r="O85" s="207"/>
      <c r="P85" s="207"/>
      <c r="Q85" s="207"/>
      <c r="R85" s="207" t="s">
        <v>752</v>
      </c>
      <c r="S85" s="207"/>
      <c r="T85" s="207"/>
      <c r="U85" s="207"/>
      <c r="V85" s="207" t="s">
        <v>744</v>
      </c>
    </row>
    <row r="86" spans="1:22">
      <c r="A86" s="207" t="s">
        <v>836</v>
      </c>
      <c r="B86" s="207" t="s">
        <v>39</v>
      </c>
      <c r="C86" s="207">
        <v>-6.8579999999999997</v>
      </c>
      <c r="D86" s="207">
        <v>14.1732</v>
      </c>
      <c r="E86" s="207" t="s">
        <v>48</v>
      </c>
      <c r="F86" s="207"/>
      <c r="G86" s="207"/>
      <c r="H86" s="207"/>
      <c r="I86" s="207"/>
      <c r="J86" s="207"/>
      <c r="K86" s="207"/>
      <c r="L86" s="207"/>
      <c r="M86" s="207"/>
      <c r="N86" s="207"/>
      <c r="O86" s="207"/>
      <c r="P86" s="207"/>
      <c r="Q86" s="207"/>
      <c r="R86" s="207" t="s">
        <v>744</v>
      </c>
      <c r="S86" s="207"/>
      <c r="T86" s="207"/>
      <c r="U86" s="207"/>
      <c r="V86" s="207"/>
    </row>
    <row r="87" spans="1:22">
      <c r="A87" s="207" t="s">
        <v>837</v>
      </c>
      <c r="B87" s="207" t="s">
        <v>315</v>
      </c>
      <c r="C87" s="207">
        <v>-6.8579999999999997</v>
      </c>
      <c r="D87" s="207">
        <v>17.8308</v>
      </c>
      <c r="E87" s="207" t="s">
        <v>755</v>
      </c>
      <c r="F87" s="207" t="s">
        <v>751</v>
      </c>
      <c r="G87" s="207">
        <v>1</v>
      </c>
      <c r="H87" s="207"/>
      <c r="I87" s="207"/>
      <c r="J87" s="207"/>
      <c r="K87" s="207"/>
      <c r="L87" s="207"/>
      <c r="M87" s="207"/>
      <c r="N87" s="207"/>
      <c r="O87" s="207"/>
      <c r="P87" s="207"/>
      <c r="Q87" s="207"/>
      <c r="R87" s="207" t="s">
        <v>752</v>
      </c>
      <c r="S87" s="207"/>
      <c r="T87" s="207"/>
      <c r="U87" s="207"/>
      <c r="V87" s="207" t="s">
        <v>744</v>
      </c>
    </row>
    <row r="88" spans="1:22">
      <c r="A88" s="207" t="s">
        <v>838</v>
      </c>
      <c r="B88" s="207" t="s">
        <v>39</v>
      </c>
      <c r="C88" s="207">
        <v>12.3444</v>
      </c>
      <c r="D88" s="207">
        <v>16.001999999999999</v>
      </c>
      <c r="E88" s="207" t="s">
        <v>48</v>
      </c>
      <c r="F88" s="207"/>
      <c r="G88" s="207"/>
      <c r="H88" s="207"/>
      <c r="I88" s="207"/>
      <c r="J88" s="207"/>
      <c r="K88" s="207"/>
      <c r="L88" s="207"/>
      <c r="M88" s="207"/>
      <c r="N88" s="207"/>
      <c r="O88" s="207"/>
      <c r="P88" s="207"/>
      <c r="Q88" s="207"/>
      <c r="R88" s="207" t="s">
        <v>744</v>
      </c>
      <c r="S88" s="207"/>
      <c r="T88" s="207"/>
      <c r="U88" s="207"/>
      <c r="V88" s="207"/>
    </row>
    <row r="89" spans="1:22">
      <c r="A89" s="207" t="s">
        <v>839</v>
      </c>
      <c r="B89" s="207" t="s">
        <v>39</v>
      </c>
      <c r="C89" s="207">
        <v>12.3444</v>
      </c>
      <c r="D89" s="207">
        <v>15.0876</v>
      </c>
      <c r="E89" s="207" t="s">
        <v>48</v>
      </c>
      <c r="F89" s="207"/>
      <c r="G89" s="207"/>
      <c r="H89" s="207"/>
      <c r="I89" s="207"/>
      <c r="J89" s="207"/>
      <c r="K89" s="207"/>
      <c r="L89" s="207"/>
      <c r="M89" s="207"/>
      <c r="N89" s="207"/>
      <c r="O89" s="207"/>
      <c r="P89" s="207"/>
      <c r="Q89" s="207"/>
      <c r="R89" s="207" t="s">
        <v>744</v>
      </c>
      <c r="S89" s="207"/>
      <c r="T89" s="207"/>
      <c r="U89" s="207"/>
      <c r="V89" s="207"/>
    </row>
    <row r="90" spans="1:22">
      <c r="A90" s="207" t="s">
        <v>840</v>
      </c>
      <c r="B90" s="207" t="s">
        <v>318</v>
      </c>
      <c r="C90" s="207">
        <v>-5.9436</v>
      </c>
      <c r="D90" s="207">
        <v>14.1732</v>
      </c>
      <c r="E90" s="207" t="s">
        <v>755</v>
      </c>
      <c r="F90" s="207" t="s">
        <v>751</v>
      </c>
      <c r="G90" s="207">
        <v>1</v>
      </c>
      <c r="H90" s="207"/>
      <c r="I90" s="207"/>
      <c r="J90" s="207"/>
      <c r="K90" s="207"/>
      <c r="L90" s="207"/>
      <c r="M90" s="207"/>
      <c r="N90" s="207"/>
      <c r="O90" s="207"/>
      <c r="P90" s="207"/>
      <c r="Q90" s="207"/>
      <c r="R90" s="207" t="s">
        <v>752</v>
      </c>
      <c r="S90" s="207"/>
      <c r="T90" s="207"/>
      <c r="U90" s="207"/>
      <c r="V90" s="207" t="s">
        <v>744</v>
      </c>
    </row>
    <row r="91" spans="1:22">
      <c r="A91" s="207" t="s">
        <v>841</v>
      </c>
      <c r="B91" s="207" t="s">
        <v>39</v>
      </c>
      <c r="C91" s="207">
        <v>15.0876</v>
      </c>
      <c r="D91" s="207">
        <v>-0.4572</v>
      </c>
      <c r="E91" s="207" t="s">
        <v>48</v>
      </c>
      <c r="F91" s="207"/>
      <c r="G91" s="207"/>
      <c r="H91" s="207"/>
      <c r="I91" s="207"/>
      <c r="J91" s="207"/>
      <c r="K91" s="207"/>
      <c r="L91" s="207"/>
      <c r="M91" s="207"/>
      <c r="N91" s="207"/>
      <c r="O91" s="207"/>
      <c r="P91" s="207"/>
      <c r="Q91" s="207"/>
      <c r="R91" s="207" t="s">
        <v>744</v>
      </c>
      <c r="S91" s="207"/>
      <c r="T91" s="207"/>
      <c r="U91" s="207"/>
      <c r="V91" s="207"/>
    </row>
    <row r="92" spans="1:22">
      <c r="A92" s="207" t="s">
        <v>842</v>
      </c>
      <c r="B92" s="207" t="s">
        <v>321</v>
      </c>
      <c r="C92" s="207">
        <v>-4.1147999999999998</v>
      </c>
      <c r="D92" s="207">
        <v>16.916399999999999</v>
      </c>
      <c r="E92" s="207" t="s">
        <v>755</v>
      </c>
      <c r="F92" s="207" t="s">
        <v>751</v>
      </c>
      <c r="G92" s="207">
        <v>1</v>
      </c>
      <c r="H92" s="207"/>
      <c r="I92" s="207"/>
      <c r="J92" s="207"/>
      <c r="K92" s="207"/>
      <c r="L92" s="207"/>
      <c r="M92" s="207"/>
      <c r="N92" s="207"/>
      <c r="O92" s="207"/>
      <c r="P92" s="207"/>
      <c r="Q92" s="207"/>
      <c r="R92" s="207" t="s">
        <v>752</v>
      </c>
      <c r="S92" s="207"/>
      <c r="T92" s="207"/>
      <c r="U92" s="207"/>
      <c r="V92" s="207" t="s">
        <v>744</v>
      </c>
    </row>
    <row r="93" spans="1:22">
      <c r="A93" s="207" t="s">
        <v>843</v>
      </c>
      <c r="B93" s="207" t="s">
        <v>324</v>
      </c>
      <c r="C93" s="207">
        <v>13.258800000000001</v>
      </c>
      <c r="D93" s="207">
        <v>17.8308</v>
      </c>
      <c r="E93" s="207" t="s">
        <v>844</v>
      </c>
      <c r="F93" s="207" t="s">
        <v>751</v>
      </c>
      <c r="G93" s="207">
        <v>1</v>
      </c>
      <c r="H93" s="207"/>
      <c r="I93" s="207"/>
      <c r="J93" s="207"/>
      <c r="K93" s="207"/>
      <c r="L93" s="207"/>
      <c r="M93" s="207"/>
      <c r="N93" s="207"/>
      <c r="O93" s="207"/>
      <c r="P93" s="207"/>
      <c r="Q93" s="207"/>
      <c r="R93" s="207" t="s">
        <v>845</v>
      </c>
      <c r="S93" s="207"/>
      <c r="T93" s="207"/>
      <c r="U93" s="207"/>
      <c r="V93" s="207" t="s">
        <v>744</v>
      </c>
    </row>
    <row r="94" spans="1:22">
      <c r="A94" s="207" t="s">
        <v>846</v>
      </c>
      <c r="B94" s="207" t="s">
        <v>327</v>
      </c>
      <c r="C94" s="207">
        <v>14.1732</v>
      </c>
      <c r="D94" s="207">
        <v>17.8308</v>
      </c>
      <c r="E94" s="207" t="s">
        <v>844</v>
      </c>
      <c r="F94" s="207" t="s">
        <v>751</v>
      </c>
      <c r="G94" s="207">
        <v>1</v>
      </c>
      <c r="H94" s="207"/>
      <c r="I94" s="207"/>
      <c r="J94" s="207"/>
      <c r="K94" s="207"/>
      <c r="L94" s="207"/>
      <c r="M94" s="207"/>
      <c r="N94" s="207"/>
      <c r="O94" s="207"/>
      <c r="P94" s="207"/>
      <c r="Q94" s="207"/>
      <c r="R94" s="207" t="s">
        <v>845</v>
      </c>
      <c r="S94" s="207"/>
      <c r="T94" s="207"/>
      <c r="U94" s="207"/>
      <c r="V94" s="207" t="s">
        <v>744</v>
      </c>
    </row>
    <row r="95" spans="1:22">
      <c r="A95" s="207" t="s">
        <v>847</v>
      </c>
      <c r="B95" s="207" t="s">
        <v>330</v>
      </c>
      <c r="C95" s="207">
        <v>14.1732</v>
      </c>
      <c r="D95" s="207">
        <v>16.916399999999999</v>
      </c>
      <c r="E95" s="207" t="s">
        <v>844</v>
      </c>
      <c r="F95" s="207" t="s">
        <v>751</v>
      </c>
      <c r="G95" s="207">
        <v>1</v>
      </c>
      <c r="H95" s="207"/>
      <c r="I95" s="207"/>
      <c r="J95" s="207"/>
      <c r="K95" s="207"/>
      <c r="L95" s="207"/>
      <c r="M95" s="207"/>
      <c r="N95" s="207"/>
      <c r="O95" s="207"/>
      <c r="P95" s="207"/>
      <c r="Q95" s="207"/>
      <c r="R95" s="207" t="s">
        <v>845</v>
      </c>
      <c r="S95" s="207"/>
      <c r="T95" s="207"/>
      <c r="U95" s="207"/>
      <c r="V95" s="207" t="s">
        <v>744</v>
      </c>
    </row>
    <row r="96" spans="1:22">
      <c r="A96" s="207" t="s">
        <v>848</v>
      </c>
      <c r="B96" s="207" t="s">
        <v>333</v>
      </c>
      <c r="C96" s="207">
        <v>16.001999999999999</v>
      </c>
      <c r="D96" s="207">
        <v>16.001999999999999</v>
      </c>
      <c r="E96" s="207" t="s">
        <v>844</v>
      </c>
      <c r="F96" s="207" t="s">
        <v>751</v>
      </c>
      <c r="G96" s="207">
        <v>1</v>
      </c>
      <c r="H96" s="207"/>
      <c r="I96" s="207"/>
      <c r="J96" s="207"/>
      <c r="K96" s="207"/>
      <c r="L96" s="207"/>
      <c r="M96" s="207"/>
      <c r="N96" s="207"/>
      <c r="O96" s="207"/>
      <c r="P96" s="207"/>
      <c r="Q96" s="207"/>
      <c r="R96" s="207" t="s">
        <v>845</v>
      </c>
      <c r="S96" s="207"/>
      <c r="T96" s="207"/>
      <c r="U96" s="207"/>
      <c r="V96" s="207" t="s">
        <v>744</v>
      </c>
    </row>
    <row r="97" spans="1:22">
      <c r="A97" s="207" t="s">
        <v>849</v>
      </c>
      <c r="B97" s="207" t="s">
        <v>336</v>
      </c>
      <c r="C97" s="207">
        <v>16.916399999999999</v>
      </c>
      <c r="D97" s="207">
        <v>16.001999999999999</v>
      </c>
      <c r="E97" s="207" t="s">
        <v>844</v>
      </c>
      <c r="F97" s="207" t="s">
        <v>751</v>
      </c>
      <c r="G97" s="207">
        <v>1</v>
      </c>
      <c r="H97" s="207"/>
      <c r="I97" s="207"/>
      <c r="J97" s="207"/>
      <c r="K97" s="207"/>
      <c r="L97" s="207"/>
      <c r="M97" s="207"/>
      <c r="N97" s="207"/>
      <c r="O97" s="207"/>
      <c r="P97" s="207"/>
      <c r="Q97" s="207"/>
      <c r="R97" s="207" t="s">
        <v>845</v>
      </c>
      <c r="S97" s="207"/>
      <c r="T97" s="207"/>
      <c r="U97" s="207"/>
      <c r="V97" s="207" t="s">
        <v>744</v>
      </c>
    </row>
    <row r="98" spans="1:22">
      <c r="A98" s="207" t="s">
        <v>850</v>
      </c>
      <c r="B98" s="207" t="s">
        <v>164</v>
      </c>
      <c r="C98" s="207">
        <v>-0.4572</v>
      </c>
      <c r="D98" s="207">
        <v>12.3444</v>
      </c>
      <c r="E98" s="207" t="s">
        <v>163</v>
      </c>
      <c r="F98" s="207"/>
      <c r="G98" s="207"/>
      <c r="H98" s="207"/>
      <c r="I98" s="207"/>
      <c r="J98" s="207"/>
      <c r="K98" s="207"/>
      <c r="L98" s="207"/>
      <c r="M98" s="207"/>
      <c r="N98" s="207"/>
      <c r="O98" s="207"/>
      <c r="P98" s="207"/>
      <c r="Q98" s="207"/>
      <c r="R98" s="207" t="s">
        <v>744</v>
      </c>
      <c r="S98" s="207"/>
      <c r="T98" s="207"/>
      <c r="U98" s="207"/>
      <c r="V98" s="207"/>
    </row>
    <row r="99" spans="1:22">
      <c r="A99" s="207" t="s">
        <v>851</v>
      </c>
      <c r="B99" s="207" t="s">
        <v>39</v>
      </c>
      <c r="C99" s="207">
        <v>-11.43</v>
      </c>
      <c r="D99" s="207">
        <v>16.001999999999999</v>
      </c>
      <c r="E99" s="207" t="s">
        <v>48</v>
      </c>
      <c r="F99" s="207"/>
      <c r="G99" s="207"/>
      <c r="H99" s="207"/>
      <c r="I99" s="207"/>
      <c r="J99" s="207"/>
      <c r="K99" s="207"/>
      <c r="L99" s="207"/>
      <c r="M99" s="207"/>
      <c r="N99" s="207"/>
      <c r="O99" s="207"/>
      <c r="P99" s="207"/>
      <c r="Q99" s="207"/>
      <c r="R99" s="207" t="s">
        <v>744</v>
      </c>
      <c r="S99" s="207"/>
      <c r="T99" s="207"/>
      <c r="U99" s="207"/>
      <c r="V99" s="207"/>
    </row>
    <row r="100" spans="1:22">
      <c r="A100" s="207" t="s">
        <v>852</v>
      </c>
      <c r="B100" s="207" t="s">
        <v>339</v>
      </c>
      <c r="C100" s="207">
        <v>15.0876</v>
      </c>
      <c r="D100" s="207">
        <v>16.001999999999999</v>
      </c>
      <c r="E100" s="207" t="s">
        <v>844</v>
      </c>
      <c r="F100" s="207" t="s">
        <v>751</v>
      </c>
      <c r="G100" s="207">
        <v>1</v>
      </c>
      <c r="H100" s="207"/>
      <c r="I100" s="207"/>
      <c r="J100" s="207"/>
      <c r="K100" s="207"/>
      <c r="L100" s="207"/>
      <c r="M100" s="207"/>
      <c r="N100" s="207"/>
      <c r="O100" s="207"/>
      <c r="P100" s="207"/>
      <c r="Q100" s="207"/>
      <c r="R100" s="207" t="s">
        <v>845</v>
      </c>
      <c r="S100" s="207"/>
      <c r="T100" s="207"/>
      <c r="U100" s="207"/>
      <c r="V100" s="207" t="s">
        <v>744</v>
      </c>
    </row>
    <row r="101" spans="1:22">
      <c r="A101" s="207" t="s">
        <v>853</v>
      </c>
      <c r="B101" s="207" t="s">
        <v>342</v>
      </c>
      <c r="C101" s="207">
        <v>15.0876</v>
      </c>
      <c r="D101" s="207">
        <v>17.8308</v>
      </c>
      <c r="E101" s="207" t="s">
        <v>844</v>
      </c>
      <c r="F101" s="207" t="s">
        <v>751</v>
      </c>
      <c r="G101" s="207">
        <v>1</v>
      </c>
      <c r="H101" s="207"/>
      <c r="I101" s="207"/>
      <c r="J101" s="207"/>
      <c r="K101" s="207"/>
      <c r="L101" s="207"/>
      <c r="M101" s="207"/>
      <c r="N101" s="207"/>
      <c r="O101" s="207"/>
      <c r="P101" s="207"/>
      <c r="Q101" s="207"/>
      <c r="R101" s="207" t="s">
        <v>845</v>
      </c>
      <c r="S101" s="207"/>
      <c r="T101" s="207"/>
      <c r="U101" s="207"/>
      <c r="V101" s="207" t="s">
        <v>744</v>
      </c>
    </row>
    <row r="102" spans="1:22">
      <c r="A102" s="207" t="s">
        <v>854</v>
      </c>
      <c r="B102" s="207" t="s">
        <v>39</v>
      </c>
      <c r="C102" s="207">
        <v>15.0876</v>
      </c>
      <c r="D102" s="207">
        <v>-1.3715999999999999</v>
      </c>
      <c r="E102" s="207" t="s">
        <v>48</v>
      </c>
      <c r="F102" s="207"/>
      <c r="G102" s="207"/>
      <c r="H102" s="207"/>
      <c r="I102" s="207"/>
      <c r="J102" s="207"/>
      <c r="K102" s="207"/>
      <c r="L102" s="207"/>
      <c r="M102" s="207"/>
      <c r="N102" s="207"/>
      <c r="O102" s="207"/>
      <c r="P102" s="207"/>
      <c r="Q102" s="207"/>
      <c r="R102" s="207" t="s">
        <v>744</v>
      </c>
      <c r="S102" s="207"/>
      <c r="T102" s="207"/>
      <c r="U102" s="207"/>
      <c r="V102" s="207"/>
    </row>
    <row r="103" spans="1:22">
      <c r="A103" s="207" t="s">
        <v>855</v>
      </c>
      <c r="B103" s="207" t="s">
        <v>39</v>
      </c>
      <c r="C103" s="207">
        <v>14.1732</v>
      </c>
      <c r="D103" s="207">
        <v>-1.3715999999999999</v>
      </c>
      <c r="E103" s="207" t="s">
        <v>48</v>
      </c>
      <c r="F103" s="207"/>
      <c r="G103" s="207"/>
      <c r="H103" s="207"/>
      <c r="I103" s="207"/>
      <c r="J103" s="207"/>
      <c r="K103" s="207"/>
      <c r="L103" s="207"/>
      <c r="M103" s="207"/>
      <c r="N103" s="207"/>
      <c r="O103" s="207"/>
      <c r="P103" s="207"/>
      <c r="Q103" s="207"/>
      <c r="R103" s="207" t="s">
        <v>744</v>
      </c>
      <c r="S103" s="207"/>
      <c r="T103" s="207"/>
      <c r="U103" s="207"/>
      <c r="V103" s="207"/>
    </row>
    <row r="104" spans="1:22">
      <c r="A104" s="207" t="s">
        <v>856</v>
      </c>
      <c r="B104" s="207" t="s">
        <v>345</v>
      </c>
      <c r="C104" s="207">
        <v>15.0876</v>
      </c>
      <c r="D104" s="207">
        <v>16.916399999999999</v>
      </c>
      <c r="E104" s="207" t="s">
        <v>844</v>
      </c>
      <c r="F104" s="207" t="s">
        <v>751</v>
      </c>
      <c r="G104" s="207">
        <v>1</v>
      </c>
      <c r="H104" s="207"/>
      <c r="I104" s="207"/>
      <c r="J104" s="207"/>
      <c r="K104" s="207"/>
      <c r="L104" s="207"/>
      <c r="M104" s="207"/>
      <c r="N104" s="207"/>
      <c r="O104" s="207"/>
      <c r="P104" s="207"/>
      <c r="Q104" s="207"/>
      <c r="R104" s="207" t="s">
        <v>845</v>
      </c>
      <c r="S104" s="207"/>
      <c r="T104" s="207"/>
      <c r="U104" s="207"/>
      <c r="V104" s="207" t="s">
        <v>744</v>
      </c>
    </row>
    <row r="105" spans="1:22">
      <c r="A105" s="207" t="s">
        <v>857</v>
      </c>
      <c r="B105" s="207" t="s">
        <v>348</v>
      </c>
      <c r="C105" s="207">
        <v>12.3444</v>
      </c>
      <c r="D105" s="207">
        <v>14.1732</v>
      </c>
      <c r="E105" s="207" t="s">
        <v>844</v>
      </c>
      <c r="F105" s="207" t="s">
        <v>751</v>
      </c>
      <c r="G105" s="207">
        <v>1</v>
      </c>
      <c r="H105" s="207"/>
      <c r="I105" s="207"/>
      <c r="J105" s="207"/>
      <c r="K105" s="207"/>
      <c r="L105" s="207"/>
      <c r="M105" s="207"/>
      <c r="N105" s="207"/>
      <c r="O105" s="207"/>
      <c r="P105" s="207"/>
      <c r="Q105" s="207"/>
      <c r="R105" s="207" t="s">
        <v>845</v>
      </c>
      <c r="S105" s="207"/>
      <c r="T105" s="207"/>
      <c r="U105" s="207"/>
      <c r="V105" s="207" t="s">
        <v>744</v>
      </c>
    </row>
    <row r="106" spans="1:22">
      <c r="A106" s="207" t="s">
        <v>858</v>
      </c>
      <c r="B106" s="207" t="s">
        <v>39</v>
      </c>
      <c r="C106" s="207">
        <v>11.43</v>
      </c>
      <c r="D106" s="207">
        <v>10.515599999999999</v>
      </c>
      <c r="E106" s="207" t="s">
        <v>48</v>
      </c>
      <c r="F106" s="207"/>
      <c r="G106" s="207"/>
      <c r="H106" s="207"/>
      <c r="I106" s="207"/>
      <c r="J106" s="207"/>
      <c r="K106" s="207"/>
      <c r="L106" s="207"/>
      <c r="M106" s="207"/>
      <c r="N106" s="207"/>
      <c r="O106" s="207"/>
      <c r="P106" s="207"/>
      <c r="Q106" s="207"/>
      <c r="R106" s="207" t="s">
        <v>744</v>
      </c>
      <c r="S106" s="207"/>
      <c r="T106" s="207"/>
      <c r="U106" s="207"/>
      <c r="V106" s="207"/>
    </row>
    <row r="107" spans="1:22">
      <c r="A107" s="207" t="s">
        <v>859</v>
      </c>
      <c r="B107" s="207" t="s">
        <v>39</v>
      </c>
      <c r="C107" s="207">
        <v>15.0876</v>
      </c>
      <c r="D107" s="207">
        <v>6.8579999999999997</v>
      </c>
      <c r="E107" s="207" t="s">
        <v>48</v>
      </c>
      <c r="F107" s="207"/>
      <c r="G107" s="207"/>
      <c r="H107" s="207"/>
      <c r="I107" s="207"/>
      <c r="J107" s="207"/>
      <c r="K107" s="207"/>
      <c r="L107" s="207"/>
      <c r="M107" s="207"/>
      <c r="N107" s="207"/>
      <c r="O107" s="207"/>
      <c r="P107" s="207"/>
      <c r="Q107" s="207"/>
      <c r="R107" s="207" t="s">
        <v>744</v>
      </c>
      <c r="S107" s="207"/>
      <c r="T107" s="207"/>
      <c r="U107" s="207"/>
      <c r="V107" s="207"/>
    </row>
    <row r="108" spans="1:22">
      <c r="A108" s="207" t="s">
        <v>860</v>
      </c>
      <c r="B108" s="207" t="s">
        <v>39</v>
      </c>
      <c r="C108" s="207">
        <v>15.0876</v>
      </c>
      <c r="D108" s="207">
        <v>5.0292000000000003</v>
      </c>
      <c r="E108" s="207" t="s">
        <v>48</v>
      </c>
      <c r="F108" s="207"/>
      <c r="G108" s="207"/>
      <c r="H108" s="207"/>
      <c r="I108" s="207"/>
      <c r="J108" s="207"/>
      <c r="K108" s="207"/>
      <c r="L108" s="207"/>
      <c r="M108" s="207"/>
      <c r="N108" s="207"/>
      <c r="O108" s="207"/>
      <c r="P108" s="207"/>
      <c r="Q108" s="207"/>
      <c r="R108" s="207" t="s">
        <v>744</v>
      </c>
      <c r="S108" s="207"/>
      <c r="T108" s="207"/>
      <c r="U108" s="207"/>
      <c r="V108" s="207"/>
    </row>
    <row r="109" spans="1:22">
      <c r="A109" s="207" t="s">
        <v>861</v>
      </c>
      <c r="B109" s="207" t="s">
        <v>351</v>
      </c>
      <c r="C109" s="207">
        <v>13.258800000000001</v>
      </c>
      <c r="D109" s="207">
        <v>14.1732</v>
      </c>
      <c r="E109" s="207" t="s">
        <v>844</v>
      </c>
      <c r="F109" s="207" t="s">
        <v>751</v>
      </c>
      <c r="G109" s="207">
        <v>1</v>
      </c>
      <c r="H109" s="207"/>
      <c r="I109" s="207"/>
      <c r="J109" s="207"/>
      <c r="K109" s="207"/>
      <c r="L109" s="207"/>
      <c r="M109" s="207"/>
      <c r="N109" s="207"/>
      <c r="O109" s="207"/>
      <c r="P109" s="207"/>
      <c r="Q109" s="207"/>
      <c r="R109" s="207" t="s">
        <v>845</v>
      </c>
      <c r="S109" s="207"/>
      <c r="T109" s="207"/>
      <c r="U109" s="207"/>
      <c r="V109" s="207" t="s">
        <v>744</v>
      </c>
    </row>
    <row r="110" spans="1:22">
      <c r="A110" s="207" t="s">
        <v>862</v>
      </c>
      <c r="B110" s="207" t="s">
        <v>39</v>
      </c>
      <c r="C110" s="207">
        <v>15.0876</v>
      </c>
      <c r="D110" s="207">
        <v>3.2004000000000001</v>
      </c>
      <c r="E110" s="207" t="s">
        <v>48</v>
      </c>
      <c r="F110" s="207"/>
      <c r="G110" s="207"/>
      <c r="H110" s="207"/>
      <c r="I110" s="207"/>
      <c r="J110" s="207"/>
      <c r="K110" s="207"/>
      <c r="L110" s="207"/>
      <c r="M110" s="207"/>
      <c r="N110" s="207"/>
      <c r="O110" s="207"/>
      <c r="P110" s="207"/>
      <c r="Q110" s="207"/>
      <c r="R110" s="207" t="s">
        <v>744</v>
      </c>
      <c r="S110" s="207"/>
      <c r="T110" s="207"/>
      <c r="U110" s="207"/>
      <c r="V110" s="207"/>
    </row>
    <row r="111" spans="1:22">
      <c r="A111" s="207" t="s">
        <v>863</v>
      </c>
      <c r="B111" s="207" t="s">
        <v>39</v>
      </c>
      <c r="C111" s="207">
        <v>14.1732</v>
      </c>
      <c r="D111" s="207">
        <v>3.2004000000000001</v>
      </c>
      <c r="E111" s="207" t="s">
        <v>48</v>
      </c>
      <c r="F111" s="207"/>
      <c r="G111" s="207"/>
      <c r="H111" s="207"/>
      <c r="I111" s="207"/>
      <c r="J111" s="207"/>
      <c r="K111" s="207"/>
      <c r="L111" s="207"/>
      <c r="M111" s="207"/>
      <c r="N111" s="207"/>
      <c r="O111" s="207"/>
      <c r="P111" s="207"/>
      <c r="Q111" s="207"/>
      <c r="R111" s="207" t="s">
        <v>744</v>
      </c>
      <c r="S111" s="207"/>
      <c r="T111" s="207"/>
      <c r="U111" s="207"/>
      <c r="V111" s="207"/>
    </row>
    <row r="112" spans="1:22">
      <c r="A112" s="207" t="s">
        <v>864</v>
      </c>
      <c r="B112" s="207" t="s">
        <v>39</v>
      </c>
      <c r="C112" s="207">
        <v>13.258800000000001</v>
      </c>
      <c r="D112" s="207">
        <v>3.2004000000000001</v>
      </c>
      <c r="E112" s="207" t="s">
        <v>48</v>
      </c>
      <c r="F112" s="207"/>
      <c r="G112" s="207"/>
      <c r="H112" s="207"/>
      <c r="I112" s="207"/>
      <c r="J112" s="207"/>
      <c r="K112" s="207"/>
      <c r="L112" s="207"/>
      <c r="M112" s="207"/>
      <c r="N112" s="207"/>
      <c r="O112" s="207"/>
      <c r="P112" s="207"/>
      <c r="Q112" s="207"/>
      <c r="R112" s="207" t="s">
        <v>744</v>
      </c>
      <c r="S112" s="207"/>
      <c r="T112" s="207"/>
      <c r="U112" s="207"/>
      <c r="V112" s="207"/>
    </row>
    <row r="113" spans="1:22">
      <c r="A113" s="207" t="s">
        <v>865</v>
      </c>
      <c r="B113" s="207" t="s">
        <v>354</v>
      </c>
      <c r="C113" s="207">
        <v>14.1732</v>
      </c>
      <c r="D113" s="207">
        <v>14.1732</v>
      </c>
      <c r="E113" s="207" t="s">
        <v>844</v>
      </c>
      <c r="F113" s="207" t="s">
        <v>751</v>
      </c>
      <c r="G113" s="207">
        <v>1</v>
      </c>
      <c r="H113" s="207"/>
      <c r="I113" s="207"/>
      <c r="J113" s="207"/>
      <c r="K113" s="207"/>
      <c r="L113" s="207"/>
      <c r="M113" s="207"/>
      <c r="N113" s="207"/>
      <c r="O113" s="207"/>
      <c r="P113" s="207"/>
      <c r="Q113" s="207"/>
      <c r="R113" s="207" t="s">
        <v>845</v>
      </c>
      <c r="S113" s="207"/>
      <c r="T113" s="207"/>
      <c r="U113" s="207"/>
      <c r="V113" s="207" t="s">
        <v>744</v>
      </c>
    </row>
    <row r="114" spans="1:22">
      <c r="A114" s="207" t="s">
        <v>866</v>
      </c>
      <c r="B114" s="207" t="s">
        <v>357</v>
      </c>
      <c r="C114" s="207">
        <v>14.1732</v>
      </c>
      <c r="D114" s="207">
        <v>13.258800000000001</v>
      </c>
      <c r="E114" s="207" t="s">
        <v>844</v>
      </c>
      <c r="F114" s="207" t="s">
        <v>751</v>
      </c>
      <c r="G114" s="207">
        <v>1</v>
      </c>
      <c r="H114" s="207"/>
      <c r="I114" s="207"/>
      <c r="J114" s="207"/>
      <c r="K114" s="207"/>
      <c r="L114" s="207"/>
      <c r="M114" s="207"/>
      <c r="N114" s="207"/>
      <c r="O114" s="207"/>
      <c r="P114" s="207"/>
      <c r="Q114" s="207"/>
      <c r="R114" s="207" t="s">
        <v>845</v>
      </c>
      <c r="S114" s="207"/>
      <c r="T114" s="207"/>
      <c r="U114" s="207"/>
      <c r="V114" s="207" t="s">
        <v>744</v>
      </c>
    </row>
    <row r="115" spans="1:22">
      <c r="A115" s="207" t="s">
        <v>867</v>
      </c>
      <c r="B115" s="207" t="s">
        <v>81</v>
      </c>
      <c r="C115" s="207">
        <v>-10.515599999999999</v>
      </c>
      <c r="D115" s="207">
        <v>14.1732</v>
      </c>
      <c r="E115" s="207" t="s">
        <v>80</v>
      </c>
      <c r="F115" s="207"/>
      <c r="G115" s="207"/>
      <c r="H115" s="207"/>
      <c r="I115" s="207"/>
      <c r="J115" s="207"/>
      <c r="K115" s="207"/>
      <c r="L115" s="207"/>
      <c r="M115" s="207"/>
      <c r="N115" s="207"/>
      <c r="O115" s="207"/>
      <c r="P115" s="207"/>
      <c r="Q115" s="207"/>
      <c r="R115" s="207" t="s">
        <v>744</v>
      </c>
      <c r="S115" s="207"/>
      <c r="T115" s="207"/>
      <c r="U115" s="207"/>
      <c r="V115" s="207" t="s">
        <v>744</v>
      </c>
    </row>
    <row r="116" spans="1:22">
      <c r="A116" s="207" t="s">
        <v>868</v>
      </c>
      <c r="B116" s="207" t="s">
        <v>360</v>
      </c>
      <c r="C116" s="207">
        <v>13.258800000000001</v>
      </c>
      <c r="D116" s="207">
        <v>12.3444</v>
      </c>
      <c r="E116" s="207" t="s">
        <v>844</v>
      </c>
      <c r="F116" s="207" t="s">
        <v>751</v>
      </c>
      <c r="G116" s="207">
        <v>1</v>
      </c>
      <c r="H116" s="207"/>
      <c r="I116" s="207"/>
      <c r="J116" s="207"/>
      <c r="K116" s="207"/>
      <c r="L116" s="207"/>
      <c r="M116" s="207"/>
      <c r="N116" s="207"/>
      <c r="O116" s="207"/>
      <c r="P116" s="207"/>
      <c r="Q116" s="207"/>
      <c r="R116" s="207" t="s">
        <v>845</v>
      </c>
      <c r="S116" s="207"/>
      <c r="T116" s="207"/>
      <c r="U116" s="207"/>
      <c r="V116" s="207" t="s">
        <v>744</v>
      </c>
    </row>
    <row r="117" spans="1:22">
      <c r="A117" s="207" t="s">
        <v>869</v>
      </c>
      <c r="B117" s="207" t="s">
        <v>363</v>
      </c>
      <c r="C117" s="207">
        <v>14.1732</v>
      </c>
      <c r="D117" s="207">
        <v>12.3444</v>
      </c>
      <c r="E117" s="207" t="s">
        <v>844</v>
      </c>
      <c r="F117" s="207" t="s">
        <v>751</v>
      </c>
      <c r="G117" s="207">
        <v>1</v>
      </c>
      <c r="H117" s="207"/>
      <c r="I117" s="207"/>
      <c r="J117" s="207"/>
      <c r="K117" s="207"/>
      <c r="L117" s="207"/>
      <c r="M117" s="207"/>
      <c r="N117" s="207"/>
      <c r="O117" s="207"/>
      <c r="P117" s="207"/>
      <c r="Q117" s="207"/>
      <c r="R117" s="207" t="s">
        <v>845</v>
      </c>
      <c r="S117" s="207"/>
      <c r="T117" s="207"/>
      <c r="U117" s="207"/>
      <c r="V117" s="207" t="s">
        <v>744</v>
      </c>
    </row>
    <row r="118" spans="1:22">
      <c r="A118" s="207" t="s">
        <v>870</v>
      </c>
      <c r="B118" s="207" t="s">
        <v>39</v>
      </c>
      <c r="C118" s="207">
        <v>13.258800000000001</v>
      </c>
      <c r="D118" s="207">
        <v>1.3715999999999999</v>
      </c>
      <c r="E118" s="207" t="s">
        <v>48</v>
      </c>
      <c r="F118" s="207"/>
      <c r="G118" s="207"/>
      <c r="H118" s="207"/>
      <c r="I118" s="207"/>
      <c r="J118" s="207"/>
      <c r="K118" s="207"/>
      <c r="L118" s="207"/>
      <c r="M118" s="207"/>
      <c r="N118" s="207"/>
      <c r="O118" s="207"/>
      <c r="P118" s="207"/>
      <c r="Q118" s="207"/>
      <c r="R118" s="207" t="s">
        <v>744</v>
      </c>
      <c r="S118" s="207"/>
      <c r="T118" s="207"/>
      <c r="U118" s="207"/>
      <c r="V118" s="207"/>
    </row>
    <row r="119" spans="1:22">
      <c r="A119" s="207" t="s">
        <v>871</v>
      </c>
      <c r="B119" s="207" t="s">
        <v>366</v>
      </c>
      <c r="C119" s="207">
        <v>12.3444</v>
      </c>
      <c r="D119" s="207">
        <v>12.3444</v>
      </c>
      <c r="E119" s="207" t="s">
        <v>844</v>
      </c>
      <c r="F119" s="207" t="s">
        <v>751</v>
      </c>
      <c r="G119" s="207">
        <v>1</v>
      </c>
      <c r="H119" s="207"/>
      <c r="I119" s="207"/>
      <c r="J119" s="207"/>
      <c r="K119" s="207"/>
      <c r="L119" s="207"/>
      <c r="M119" s="207"/>
      <c r="N119" s="207"/>
      <c r="O119" s="207"/>
      <c r="P119" s="207"/>
      <c r="Q119" s="207"/>
      <c r="R119" s="207" t="s">
        <v>845</v>
      </c>
      <c r="S119" s="207"/>
      <c r="T119" s="207"/>
      <c r="U119" s="207"/>
      <c r="V119" s="207" t="s">
        <v>744</v>
      </c>
    </row>
    <row r="120" spans="1:22">
      <c r="A120" s="207" t="s">
        <v>872</v>
      </c>
      <c r="B120" s="207" t="s">
        <v>369</v>
      </c>
      <c r="C120" s="207">
        <v>13.258800000000001</v>
      </c>
      <c r="D120" s="207">
        <v>13.258800000000001</v>
      </c>
      <c r="E120" s="207" t="s">
        <v>844</v>
      </c>
      <c r="F120" s="207" t="s">
        <v>751</v>
      </c>
      <c r="G120" s="207">
        <v>1</v>
      </c>
      <c r="H120" s="207"/>
      <c r="I120" s="207"/>
      <c r="J120" s="207"/>
      <c r="K120" s="207"/>
      <c r="L120" s="207"/>
      <c r="M120" s="207"/>
      <c r="N120" s="207"/>
      <c r="O120" s="207"/>
      <c r="P120" s="207"/>
      <c r="Q120" s="207"/>
      <c r="R120" s="207" t="s">
        <v>845</v>
      </c>
      <c r="S120" s="207"/>
      <c r="T120" s="207"/>
      <c r="U120" s="207"/>
      <c r="V120" s="207" t="s">
        <v>744</v>
      </c>
    </row>
    <row r="121" spans="1:22">
      <c r="A121" s="207" t="s">
        <v>873</v>
      </c>
      <c r="B121" s="207" t="s">
        <v>39</v>
      </c>
      <c r="C121" s="207">
        <v>11.43</v>
      </c>
      <c r="D121" s="207">
        <v>8.6867999999999999</v>
      </c>
      <c r="E121" s="207" t="s">
        <v>48</v>
      </c>
      <c r="F121" s="207"/>
      <c r="G121" s="207"/>
      <c r="H121" s="207"/>
      <c r="I121" s="207"/>
      <c r="J121" s="207"/>
      <c r="K121" s="207"/>
      <c r="L121" s="207"/>
      <c r="M121" s="207"/>
      <c r="N121" s="207"/>
      <c r="O121" s="207"/>
      <c r="P121" s="207"/>
      <c r="Q121" s="207"/>
      <c r="R121" s="207" t="s">
        <v>744</v>
      </c>
      <c r="S121" s="207"/>
      <c r="T121" s="207"/>
      <c r="U121" s="207"/>
      <c r="V121" s="207"/>
    </row>
    <row r="122" spans="1:22">
      <c r="A122" s="207" t="s">
        <v>874</v>
      </c>
      <c r="B122" s="207" t="s">
        <v>372</v>
      </c>
      <c r="C122" s="207">
        <v>-4.1147999999999998</v>
      </c>
      <c r="D122" s="207">
        <v>9.6012000000000004</v>
      </c>
      <c r="E122" s="207" t="s">
        <v>844</v>
      </c>
      <c r="F122" s="207" t="s">
        <v>751</v>
      </c>
      <c r="G122" s="207">
        <v>1</v>
      </c>
      <c r="H122" s="207"/>
      <c r="I122" s="207"/>
      <c r="J122" s="207"/>
      <c r="K122" s="207"/>
      <c r="L122" s="207"/>
      <c r="M122" s="207"/>
      <c r="N122" s="207"/>
      <c r="O122" s="207"/>
      <c r="P122" s="207"/>
      <c r="Q122" s="207"/>
      <c r="R122" s="207" t="s">
        <v>845</v>
      </c>
      <c r="S122" s="207"/>
      <c r="T122" s="207"/>
      <c r="U122" s="207"/>
      <c r="V122" s="207" t="s">
        <v>744</v>
      </c>
    </row>
    <row r="123" spans="1:22">
      <c r="A123" s="207" t="s">
        <v>875</v>
      </c>
      <c r="B123" s="207" t="s">
        <v>375</v>
      </c>
      <c r="C123" s="207">
        <v>-4.1147999999999998</v>
      </c>
      <c r="D123" s="207">
        <v>10.515599999999999</v>
      </c>
      <c r="E123" s="207" t="s">
        <v>844</v>
      </c>
      <c r="F123" s="207" t="s">
        <v>751</v>
      </c>
      <c r="G123" s="207">
        <v>1</v>
      </c>
      <c r="H123" s="207"/>
      <c r="I123" s="207"/>
      <c r="J123" s="207"/>
      <c r="K123" s="207"/>
      <c r="L123" s="207"/>
      <c r="M123" s="207"/>
      <c r="N123" s="207"/>
      <c r="O123" s="207"/>
      <c r="P123" s="207"/>
      <c r="Q123" s="207"/>
      <c r="R123" s="207" t="s">
        <v>845</v>
      </c>
      <c r="S123" s="207"/>
      <c r="T123" s="207"/>
      <c r="U123" s="207"/>
      <c r="V123" s="207" t="s">
        <v>744</v>
      </c>
    </row>
    <row r="124" spans="1:22">
      <c r="A124" s="207" t="s">
        <v>876</v>
      </c>
      <c r="B124" s="207" t="s">
        <v>39</v>
      </c>
      <c r="C124" s="207">
        <v>12.3444</v>
      </c>
      <c r="D124" s="207">
        <v>17.8308</v>
      </c>
      <c r="E124" s="207" t="s">
        <v>48</v>
      </c>
      <c r="F124" s="207"/>
      <c r="G124" s="207"/>
      <c r="H124" s="207"/>
      <c r="I124" s="207"/>
      <c r="J124" s="207"/>
      <c r="K124" s="207"/>
      <c r="L124" s="207"/>
      <c r="M124" s="207"/>
      <c r="N124" s="207"/>
      <c r="O124" s="207"/>
      <c r="P124" s="207"/>
      <c r="Q124" s="207"/>
      <c r="R124" s="207" t="s">
        <v>744</v>
      </c>
      <c r="S124" s="207"/>
      <c r="T124" s="207"/>
      <c r="U124" s="207"/>
      <c r="V124" s="207"/>
    </row>
    <row r="125" spans="1:22">
      <c r="A125" s="207" t="s">
        <v>877</v>
      </c>
      <c r="B125" s="207" t="s">
        <v>378</v>
      </c>
      <c r="C125" s="207">
        <v>16.001999999999999</v>
      </c>
      <c r="D125" s="207">
        <v>14.1732</v>
      </c>
      <c r="E125" s="207" t="s">
        <v>844</v>
      </c>
      <c r="F125" s="207" t="s">
        <v>751</v>
      </c>
      <c r="G125" s="207">
        <v>1</v>
      </c>
      <c r="H125" s="207"/>
      <c r="I125" s="207"/>
      <c r="J125" s="207"/>
      <c r="K125" s="207"/>
      <c r="L125" s="207"/>
      <c r="M125" s="207"/>
      <c r="N125" s="207"/>
      <c r="O125" s="207"/>
      <c r="P125" s="207"/>
      <c r="Q125" s="207"/>
      <c r="R125" s="207" t="s">
        <v>845</v>
      </c>
      <c r="S125" s="207"/>
      <c r="T125" s="207"/>
      <c r="U125" s="207"/>
      <c r="V125" s="207" t="s">
        <v>744</v>
      </c>
    </row>
    <row r="126" spans="1:22">
      <c r="A126" s="207" t="s">
        <v>878</v>
      </c>
      <c r="B126" s="207" t="s">
        <v>381</v>
      </c>
      <c r="C126" s="207">
        <v>17.8308</v>
      </c>
      <c r="D126" s="207">
        <v>14.1732</v>
      </c>
      <c r="E126" s="207" t="s">
        <v>844</v>
      </c>
      <c r="F126" s="207" t="s">
        <v>751</v>
      </c>
      <c r="G126" s="207">
        <v>1</v>
      </c>
      <c r="H126" s="207"/>
      <c r="I126" s="207"/>
      <c r="J126" s="207"/>
      <c r="K126" s="207"/>
      <c r="L126" s="207"/>
      <c r="M126" s="207"/>
      <c r="N126" s="207"/>
      <c r="O126" s="207"/>
      <c r="P126" s="207"/>
      <c r="Q126" s="207"/>
      <c r="R126" s="207" t="s">
        <v>845</v>
      </c>
      <c r="S126" s="207"/>
      <c r="T126" s="207"/>
      <c r="U126" s="207"/>
      <c r="V126" s="207" t="s">
        <v>744</v>
      </c>
    </row>
    <row r="127" spans="1:22">
      <c r="A127" s="207" t="s">
        <v>879</v>
      </c>
      <c r="B127" s="207" t="s">
        <v>384</v>
      </c>
      <c r="C127" s="207">
        <v>17.8308</v>
      </c>
      <c r="D127" s="207">
        <v>13.258800000000001</v>
      </c>
      <c r="E127" s="207" t="s">
        <v>844</v>
      </c>
      <c r="F127" s="207" t="s">
        <v>751</v>
      </c>
      <c r="G127" s="207">
        <v>1</v>
      </c>
      <c r="H127" s="207"/>
      <c r="I127" s="207"/>
      <c r="J127" s="207"/>
      <c r="K127" s="207"/>
      <c r="L127" s="207"/>
      <c r="M127" s="207"/>
      <c r="N127" s="207"/>
      <c r="O127" s="207"/>
      <c r="P127" s="207"/>
      <c r="Q127" s="207"/>
      <c r="R127" s="207" t="s">
        <v>845</v>
      </c>
      <c r="S127" s="207"/>
      <c r="T127" s="207"/>
      <c r="U127" s="207"/>
      <c r="V127" s="207" t="s">
        <v>744</v>
      </c>
    </row>
    <row r="128" spans="1:22">
      <c r="A128" s="207" t="s">
        <v>880</v>
      </c>
      <c r="B128" s="207" t="s">
        <v>39</v>
      </c>
      <c r="C128" s="207">
        <v>15.0876</v>
      </c>
      <c r="D128" s="207">
        <v>12.3444</v>
      </c>
      <c r="E128" s="207" t="s">
        <v>48</v>
      </c>
      <c r="F128" s="207"/>
      <c r="G128" s="207"/>
      <c r="H128" s="207"/>
      <c r="I128" s="207"/>
      <c r="J128" s="207"/>
      <c r="K128" s="207"/>
      <c r="L128" s="207"/>
      <c r="M128" s="207"/>
      <c r="N128" s="207"/>
      <c r="O128" s="207"/>
      <c r="P128" s="207"/>
      <c r="Q128" s="207"/>
      <c r="R128" s="207" t="s">
        <v>744</v>
      </c>
      <c r="S128" s="207"/>
      <c r="T128" s="207"/>
      <c r="U128" s="207"/>
      <c r="V128" s="207"/>
    </row>
    <row r="129" spans="1:22">
      <c r="A129" s="207" t="s">
        <v>881</v>
      </c>
      <c r="B129" s="207" t="s">
        <v>387</v>
      </c>
      <c r="C129" s="207">
        <v>16.001999999999999</v>
      </c>
      <c r="D129" s="207">
        <v>12.3444</v>
      </c>
      <c r="E129" s="207" t="s">
        <v>844</v>
      </c>
      <c r="F129" s="207" t="s">
        <v>751</v>
      </c>
      <c r="G129" s="207">
        <v>1</v>
      </c>
      <c r="H129" s="207"/>
      <c r="I129" s="207"/>
      <c r="J129" s="207"/>
      <c r="K129" s="207"/>
      <c r="L129" s="207"/>
      <c r="M129" s="207"/>
      <c r="N129" s="207"/>
      <c r="O129" s="207"/>
      <c r="P129" s="207"/>
      <c r="Q129" s="207"/>
      <c r="R129" s="207" t="s">
        <v>845</v>
      </c>
      <c r="S129" s="207"/>
      <c r="T129" s="207"/>
      <c r="U129" s="207"/>
      <c r="V129" s="207" t="s">
        <v>744</v>
      </c>
    </row>
    <row r="130" spans="1:22">
      <c r="A130" s="207" t="s">
        <v>882</v>
      </c>
      <c r="B130" s="207" t="s">
        <v>390</v>
      </c>
      <c r="C130" s="207">
        <v>17.8308</v>
      </c>
      <c r="D130" s="207">
        <v>12.3444</v>
      </c>
      <c r="E130" s="207" t="s">
        <v>844</v>
      </c>
      <c r="F130" s="207" t="s">
        <v>751</v>
      </c>
      <c r="G130" s="207">
        <v>1</v>
      </c>
      <c r="H130" s="207"/>
      <c r="I130" s="207"/>
      <c r="J130" s="207"/>
      <c r="K130" s="207"/>
      <c r="L130" s="207"/>
      <c r="M130" s="207"/>
      <c r="N130" s="207"/>
      <c r="O130" s="207"/>
      <c r="P130" s="207"/>
      <c r="Q130" s="207"/>
      <c r="R130" s="207" t="s">
        <v>845</v>
      </c>
      <c r="S130" s="207"/>
      <c r="T130" s="207"/>
      <c r="U130" s="207"/>
      <c r="V130" s="207" t="s">
        <v>744</v>
      </c>
    </row>
    <row r="131" spans="1:22">
      <c r="A131" s="207" t="s">
        <v>883</v>
      </c>
      <c r="B131" s="207" t="s">
        <v>393</v>
      </c>
      <c r="C131" s="207">
        <v>16.916399999999999</v>
      </c>
      <c r="D131" s="207">
        <v>12.3444</v>
      </c>
      <c r="E131" s="207" t="s">
        <v>844</v>
      </c>
      <c r="F131" s="207" t="s">
        <v>751</v>
      </c>
      <c r="G131" s="207">
        <v>1</v>
      </c>
      <c r="H131" s="207"/>
      <c r="I131" s="207"/>
      <c r="J131" s="207"/>
      <c r="K131" s="207"/>
      <c r="L131" s="207"/>
      <c r="M131" s="207"/>
      <c r="N131" s="207"/>
      <c r="O131" s="207"/>
      <c r="P131" s="207"/>
      <c r="Q131" s="207"/>
      <c r="R131" s="207" t="s">
        <v>845</v>
      </c>
      <c r="S131" s="207"/>
      <c r="T131" s="207"/>
      <c r="U131" s="207"/>
      <c r="V131" s="207" t="s">
        <v>744</v>
      </c>
    </row>
    <row r="132" spans="1:22">
      <c r="A132" s="207" t="s">
        <v>884</v>
      </c>
      <c r="B132" s="207" t="s">
        <v>39</v>
      </c>
      <c r="C132" s="207">
        <v>15.0876</v>
      </c>
      <c r="D132" s="207">
        <v>10.515599999999999</v>
      </c>
      <c r="E132" s="207" t="s">
        <v>48</v>
      </c>
      <c r="F132" s="207"/>
      <c r="G132" s="207"/>
      <c r="H132" s="207"/>
      <c r="I132" s="207"/>
      <c r="J132" s="207"/>
      <c r="K132" s="207"/>
      <c r="L132" s="207"/>
      <c r="M132" s="207"/>
      <c r="N132" s="207"/>
      <c r="O132" s="207"/>
      <c r="P132" s="207"/>
      <c r="Q132" s="207"/>
      <c r="R132" s="207" t="s">
        <v>744</v>
      </c>
      <c r="S132" s="207"/>
      <c r="T132" s="207"/>
      <c r="U132" s="207"/>
      <c r="V132" s="207"/>
    </row>
    <row r="133" spans="1:22">
      <c r="A133" s="207" t="s">
        <v>885</v>
      </c>
      <c r="B133" s="207" t="s">
        <v>396</v>
      </c>
      <c r="C133" s="207">
        <v>16.916399999999999</v>
      </c>
      <c r="D133" s="207">
        <v>14.1732</v>
      </c>
      <c r="E133" s="207" t="s">
        <v>844</v>
      </c>
      <c r="F133" s="207" t="s">
        <v>751</v>
      </c>
      <c r="G133" s="207">
        <v>1</v>
      </c>
      <c r="H133" s="207"/>
      <c r="I133" s="207"/>
      <c r="J133" s="207"/>
      <c r="K133" s="207"/>
      <c r="L133" s="207"/>
      <c r="M133" s="207"/>
      <c r="N133" s="207"/>
      <c r="O133" s="207"/>
      <c r="P133" s="207"/>
      <c r="Q133" s="207"/>
      <c r="R133" s="207" t="s">
        <v>845</v>
      </c>
      <c r="S133" s="207"/>
      <c r="T133" s="207"/>
      <c r="U133" s="207"/>
      <c r="V133" s="207" t="s">
        <v>744</v>
      </c>
    </row>
    <row r="134" spans="1:22">
      <c r="A134" s="207" t="s">
        <v>886</v>
      </c>
      <c r="B134" s="207" t="s">
        <v>39</v>
      </c>
      <c r="C134" s="207">
        <v>15.0876</v>
      </c>
      <c r="D134" s="207">
        <v>8.6867999999999999</v>
      </c>
      <c r="E134" s="207" t="s">
        <v>48</v>
      </c>
      <c r="F134" s="207"/>
      <c r="G134" s="207"/>
      <c r="H134" s="207"/>
      <c r="I134" s="207"/>
      <c r="J134" s="207"/>
      <c r="K134" s="207"/>
      <c r="L134" s="207"/>
      <c r="M134" s="207"/>
      <c r="N134" s="207"/>
      <c r="O134" s="207"/>
      <c r="P134" s="207"/>
      <c r="Q134" s="207"/>
      <c r="R134" s="207" t="s">
        <v>744</v>
      </c>
      <c r="S134" s="207"/>
      <c r="T134" s="207"/>
      <c r="U134" s="207"/>
      <c r="V134" s="207"/>
    </row>
    <row r="135" spans="1:22">
      <c r="A135" s="207" t="s">
        <v>887</v>
      </c>
      <c r="B135" s="207" t="s">
        <v>399</v>
      </c>
      <c r="C135" s="207">
        <v>16.916399999999999</v>
      </c>
      <c r="D135" s="207">
        <v>13.258800000000001</v>
      </c>
      <c r="E135" s="207" t="s">
        <v>844</v>
      </c>
      <c r="F135" s="207" t="s">
        <v>751</v>
      </c>
      <c r="G135" s="207">
        <v>1</v>
      </c>
      <c r="H135" s="207"/>
      <c r="I135" s="207"/>
      <c r="J135" s="207"/>
      <c r="K135" s="207"/>
      <c r="L135" s="207"/>
      <c r="M135" s="207"/>
      <c r="N135" s="207"/>
      <c r="O135" s="207"/>
      <c r="P135" s="207"/>
      <c r="Q135" s="207"/>
      <c r="R135" s="207" t="s">
        <v>845</v>
      </c>
      <c r="S135" s="207"/>
      <c r="T135" s="207"/>
      <c r="U135" s="207"/>
      <c r="V135" s="207" t="s">
        <v>744</v>
      </c>
    </row>
    <row r="136" spans="1:22">
      <c r="A136" s="207" t="s">
        <v>888</v>
      </c>
      <c r="B136" s="207" t="s">
        <v>39</v>
      </c>
      <c r="C136" s="207">
        <v>14.1732</v>
      </c>
      <c r="D136" s="207">
        <v>16.001999999999999</v>
      </c>
      <c r="E136" s="207" t="s">
        <v>48</v>
      </c>
      <c r="F136" s="207"/>
      <c r="G136" s="207"/>
      <c r="H136" s="207"/>
      <c r="I136" s="207"/>
      <c r="J136" s="207"/>
      <c r="K136" s="207"/>
      <c r="L136" s="207"/>
      <c r="M136" s="207"/>
      <c r="N136" s="207"/>
      <c r="O136" s="207"/>
      <c r="P136" s="207"/>
      <c r="Q136" s="207"/>
      <c r="R136" s="207" t="s">
        <v>744</v>
      </c>
      <c r="S136" s="207"/>
      <c r="T136" s="207"/>
      <c r="U136" s="207"/>
      <c r="V136" s="207"/>
    </row>
    <row r="137" spans="1:22">
      <c r="A137" s="207" t="s">
        <v>889</v>
      </c>
      <c r="B137" s="207" t="s">
        <v>402</v>
      </c>
      <c r="C137" s="207">
        <v>12.3444</v>
      </c>
      <c r="D137" s="207">
        <v>10.515599999999999</v>
      </c>
      <c r="E137" s="207" t="s">
        <v>844</v>
      </c>
      <c r="F137" s="207" t="s">
        <v>751</v>
      </c>
      <c r="G137" s="207">
        <v>1</v>
      </c>
      <c r="H137" s="207"/>
      <c r="I137" s="207"/>
      <c r="J137" s="207"/>
      <c r="K137" s="207"/>
      <c r="L137" s="207"/>
      <c r="M137" s="207"/>
      <c r="N137" s="207"/>
      <c r="O137" s="207"/>
      <c r="P137" s="207"/>
      <c r="Q137" s="207"/>
      <c r="R137" s="207" t="s">
        <v>845</v>
      </c>
      <c r="S137" s="207"/>
      <c r="T137" s="207"/>
      <c r="U137" s="207"/>
      <c r="V137" s="207" t="s">
        <v>744</v>
      </c>
    </row>
    <row r="138" spans="1:22">
      <c r="A138" s="207" t="s">
        <v>890</v>
      </c>
      <c r="B138" s="207" t="s">
        <v>405</v>
      </c>
      <c r="C138" s="207">
        <v>14.1732</v>
      </c>
      <c r="D138" s="207">
        <v>10.515599999999999</v>
      </c>
      <c r="E138" s="207" t="s">
        <v>844</v>
      </c>
      <c r="F138" s="207" t="s">
        <v>751</v>
      </c>
      <c r="G138" s="207">
        <v>1</v>
      </c>
      <c r="H138" s="207"/>
      <c r="I138" s="207"/>
      <c r="J138" s="207"/>
      <c r="K138" s="207"/>
      <c r="L138" s="207"/>
      <c r="M138" s="207"/>
      <c r="N138" s="207"/>
      <c r="O138" s="207"/>
      <c r="P138" s="207"/>
      <c r="Q138" s="207"/>
      <c r="R138" s="207" t="s">
        <v>845</v>
      </c>
      <c r="S138" s="207"/>
      <c r="T138" s="207"/>
      <c r="U138" s="207"/>
      <c r="V138" s="207" t="s">
        <v>744</v>
      </c>
    </row>
    <row r="139" spans="1:22">
      <c r="A139" s="207" t="s">
        <v>891</v>
      </c>
      <c r="B139" s="207" t="s">
        <v>408</v>
      </c>
      <c r="C139" s="207">
        <v>14.1732</v>
      </c>
      <c r="D139" s="207">
        <v>9.6012000000000004</v>
      </c>
      <c r="E139" s="207" t="s">
        <v>844</v>
      </c>
      <c r="F139" s="207" t="s">
        <v>751</v>
      </c>
      <c r="G139" s="207">
        <v>1</v>
      </c>
      <c r="H139" s="207"/>
      <c r="I139" s="207"/>
      <c r="J139" s="207"/>
      <c r="K139" s="207"/>
      <c r="L139" s="207"/>
      <c r="M139" s="207"/>
      <c r="N139" s="207"/>
      <c r="O139" s="207"/>
      <c r="P139" s="207"/>
      <c r="Q139" s="207"/>
      <c r="R139" s="207" t="s">
        <v>845</v>
      </c>
      <c r="S139" s="207"/>
      <c r="T139" s="207"/>
      <c r="U139" s="207"/>
      <c r="V139" s="207" t="s">
        <v>744</v>
      </c>
    </row>
    <row r="140" spans="1:22">
      <c r="A140" s="207" t="s">
        <v>892</v>
      </c>
      <c r="B140" s="207" t="s">
        <v>39</v>
      </c>
      <c r="C140" s="207">
        <v>15.0876</v>
      </c>
      <c r="D140" s="207">
        <v>14.1732</v>
      </c>
      <c r="E140" s="207" t="s">
        <v>48</v>
      </c>
      <c r="F140" s="207"/>
      <c r="G140" s="207"/>
      <c r="H140" s="207"/>
      <c r="I140" s="207"/>
      <c r="J140" s="207"/>
      <c r="K140" s="207"/>
      <c r="L140" s="207"/>
      <c r="M140" s="207"/>
      <c r="N140" s="207"/>
      <c r="O140" s="207"/>
      <c r="P140" s="207"/>
      <c r="Q140" s="207"/>
      <c r="R140" s="207" t="s">
        <v>744</v>
      </c>
      <c r="S140" s="207"/>
      <c r="T140" s="207"/>
      <c r="U140" s="207"/>
      <c r="V140" s="207"/>
    </row>
    <row r="141" spans="1:22">
      <c r="A141" s="207" t="s">
        <v>893</v>
      </c>
      <c r="B141" s="207" t="s">
        <v>411</v>
      </c>
      <c r="C141" s="207">
        <v>13.258800000000001</v>
      </c>
      <c r="D141" s="207">
        <v>8.6867999999999999</v>
      </c>
      <c r="E141" s="207" t="s">
        <v>844</v>
      </c>
      <c r="F141" s="207" t="s">
        <v>751</v>
      </c>
      <c r="G141" s="207">
        <v>1</v>
      </c>
      <c r="H141" s="207"/>
      <c r="I141" s="207"/>
      <c r="J141" s="207"/>
      <c r="K141" s="207"/>
      <c r="L141" s="207"/>
      <c r="M141" s="207"/>
      <c r="N141" s="207"/>
      <c r="O141" s="207"/>
      <c r="P141" s="207"/>
      <c r="Q141" s="207"/>
      <c r="R141" s="207" t="s">
        <v>845</v>
      </c>
      <c r="S141" s="207"/>
      <c r="T141" s="207"/>
      <c r="U141" s="207"/>
      <c r="V141" s="207" t="s">
        <v>744</v>
      </c>
    </row>
    <row r="142" spans="1:22">
      <c r="A142" s="207" t="s">
        <v>894</v>
      </c>
      <c r="B142" s="207" t="s">
        <v>39</v>
      </c>
      <c r="C142" s="207">
        <v>-6.8579999999999997</v>
      </c>
      <c r="D142" s="207">
        <v>16.001999999999999</v>
      </c>
      <c r="E142" s="207" t="s">
        <v>48</v>
      </c>
      <c r="F142" s="207"/>
      <c r="G142" s="207"/>
      <c r="H142" s="207"/>
      <c r="I142" s="207"/>
      <c r="J142" s="207"/>
      <c r="K142" s="207"/>
      <c r="L142" s="207"/>
      <c r="M142" s="207"/>
      <c r="N142" s="207"/>
      <c r="O142" s="207"/>
      <c r="P142" s="207"/>
      <c r="Q142" s="207"/>
      <c r="R142" s="207" t="s">
        <v>744</v>
      </c>
      <c r="S142" s="207"/>
      <c r="T142" s="207"/>
      <c r="U142" s="207"/>
      <c r="V142" s="207"/>
    </row>
    <row r="143" spans="1:22">
      <c r="A143" s="207" t="s">
        <v>895</v>
      </c>
      <c r="B143" s="207" t="s">
        <v>39</v>
      </c>
      <c r="C143" s="207">
        <v>-4.1147999999999998</v>
      </c>
      <c r="D143" s="207">
        <v>17.8308</v>
      </c>
      <c r="E143" s="207" t="s">
        <v>48</v>
      </c>
      <c r="F143" s="207"/>
      <c r="G143" s="207"/>
      <c r="H143" s="207"/>
      <c r="I143" s="207"/>
      <c r="J143" s="207"/>
      <c r="K143" s="207"/>
      <c r="L143" s="207"/>
      <c r="M143" s="207"/>
      <c r="N143" s="207"/>
      <c r="O143" s="207"/>
      <c r="P143" s="207"/>
      <c r="Q143" s="207"/>
      <c r="R143" s="207" t="s">
        <v>744</v>
      </c>
      <c r="S143" s="207"/>
      <c r="T143" s="207"/>
      <c r="U143" s="207"/>
      <c r="V143" s="207"/>
    </row>
    <row r="144" spans="1:22">
      <c r="A144" s="207" t="s">
        <v>896</v>
      </c>
      <c r="B144" s="207" t="s">
        <v>39</v>
      </c>
      <c r="C144" s="207">
        <v>-0.4572</v>
      </c>
      <c r="D144" s="207">
        <v>16.001999999999999</v>
      </c>
      <c r="E144" s="207" t="s">
        <v>48</v>
      </c>
      <c r="F144" s="207"/>
      <c r="G144" s="207"/>
      <c r="H144" s="207"/>
      <c r="I144" s="207"/>
      <c r="J144" s="207"/>
      <c r="K144" s="207"/>
      <c r="L144" s="207"/>
      <c r="M144" s="207"/>
      <c r="N144" s="207"/>
      <c r="O144" s="207"/>
      <c r="P144" s="207"/>
      <c r="Q144" s="207"/>
      <c r="R144" s="207" t="s">
        <v>744</v>
      </c>
      <c r="S144" s="207"/>
      <c r="T144" s="207"/>
      <c r="U144" s="207"/>
      <c r="V144" s="207"/>
    </row>
    <row r="145" spans="1:22">
      <c r="A145" s="207" t="s">
        <v>897</v>
      </c>
      <c r="B145" s="207" t="s">
        <v>39</v>
      </c>
      <c r="C145" s="207">
        <v>1.3715999999999999</v>
      </c>
      <c r="D145" s="207">
        <v>15.0876</v>
      </c>
      <c r="E145" s="207" t="s">
        <v>48</v>
      </c>
      <c r="F145" s="207"/>
      <c r="G145" s="207"/>
      <c r="H145" s="207"/>
      <c r="I145" s="207"/>
      <c r="J145" s="207"/>
      <c r="K145" s="207"/>
      <c r="L145" s="207"/>
      <c r="M145" s="207"/>
      <c r="N145" s="207"/>
      <c r="O145" s="207"/>
      <c r="P145" s="207"/>
      <c r="Q145" s="207"/>
      <c r="R145" s="207" t="s">
        <v>744</v>
      </c>
      <c r="S145" s="207"/>
      <c r="T145" s="207"/>
      <c r="U145" s="207"/>
      <c r="V145" s="207"/>
    </row>
    <row r="146" spans="1:22">
      <c r="A146" s="207" t="s">
        <v>898</v>
      </c>
      <c r="B146" s="207" t="s">
        <v>39</v>
      </c>
      <c r="C146" s="207">
        <v>1.3715999999999999</v>
      </c>
      <c r="D146" s="207">
        <v>12.3444</v>
      </c>
      <c r="E146" s="207" t="s">
        <v>48</v>
      </c>
      <c r="F146" s="207"/>
      <c r="G146" s="207"/>
      <c r="H146" s="207"/>
      <c r="I146" s="207"/>
      <c r="J146" s="207"/>
      <c r="K146" s="207"/>
      <c r="L146" s="207"/>
      <c r="M146" s="207"/>
      <c r="N146" s="207"/>
      <c r="O146" s="207"/>
      <c r="P146" s="207"/>
      <c r="Q146" s="207"/>
      <c r="R146" s="207" t="s">
        <v>744</v>
      </c>
      <c r="S146" s="207"/>
      <c r="T146" s="207"/>
      <c r="U146" s="207"/>
      <c r="V146" s="207"/>
    </row>
    <row r="147" spans="1:22">
      <c r="A147" s="207" t="s">
        <v>899</v>
      </c>
      <c r="B147" s="207" t="s">
        <v>414</v>
      </c>
      <c r="C147" s="207">
        <v>12.3444</v>
      </c>
      <c r="D147" s="207">
        <v>8.6867999999999999</v>
      </c>
      <c r="E147" s="207" t="s">
        <v>844</v>
      </c>
      <c r="F147" s="207" t="s">
        <v>751</v>
      </c>
      <c r="G147" s="207">
        <v>1</v>
      </c>
      <c r="H147" s="207"/>
      <c r="I147" s="207"/>
      <c r="J147" s="207"/>
      <c r="K147" s="207"/>
      <c r="L147" s="207"/>
      <c r="M147" s="207"/>
      <c r="N147" s="207"/>
      <c r="O147" s="207"/>
      <c r="P147" s="207"/>
      <c r="Q147" s="207"/>
      <c r="R147" s="207" t="s">
        <v>845</v>
      </c>
      <c r="S147" s="207"/>
      <c r="T147" s="207"/>
      <c r="U147" s="207"/>
      <c r="V147" s="207" t="s">
        <v>744</v>
      </c>
    </row>
    <row r="148" spans="1:22">
      <c r="A148" s="207" t="s">
        <v>900</v>
      </c>
      <c r="B148" s="207" t="s">
        <v>417</v>
      </c>
      <c r="C148" s="207">
        <v>14.1732</v>
      </c>
      <c r="D148" s="207">
        <v>8.6867999999999999</v>
      </c>
      <c r="E148" s="207" t="s">
        <v>844</v>
      </c>
      <c r="F148" s="207" t="s">
        <v>751</v>
      </c>
      <c r="G148" s="207">
        <v>1</v>
      </c>
      <c r="H148" s="207"/>
      <c r="I148" s="207"/>
      <c r="J148" s="207"/>
      <c r="K148" s="207"/>
      <c r="L148" s="207"/>
      <c r="M148" s="207"/>
      <c r="N148" s="207"/>
      <c r="O148" s="207"/>
      <c r="P148" s="207"/>
      <c r="Q148" s="207"/>
      <c r="R148" s="207" t="s">
        <v>845</v>
      </c>
      <c r="S148" s="207"/>
      <c r="T148" s="207"/>
      <c r="U148" s="207"/>
      <c r="V148" s="207" t="s">
        <v>744</v>
      </c>
    </row>
    <row r="149" spans="1:22">
      <c r="A149" s="207" t="s">
        <v>901</v>
      </c>
      <c r="B149" s="207" t="s">
        <v>39</v>
      </c>
      <c r="C149" s="207">
        <v>16.001999999999999</v>
      </c>
      <c r="D149" s="207">
        <v>13.258800000000001</v>
      </c>
      <c r="E149" s="207" t="s">
        <v>48</v>
      </c>
      <c r="F149" s="207"/>
      <c r="G149" s="207"/>
      <c r="H149" s="207"/>
      <c r="I149" s="207"/>
      <c r="J149" s="207"/>
      <c r="K149" s="207"/>
      <c r="L149" s="207"/>
      <c r="M149" s="207"/>
      <c r="N149" s="207"/>
      <c r="O149" s="207"/>
      <c r="P149" s="207"/>
      <c r="Q149" s="207"/>
      <c r="R149" s="207" t="s">
        <v>744</v>
      </c>
      <c r="S149" s="207"/>
      <c r="T149" s="207"/>
      <c r="U149" s="207"/>
      <c r="V149" s="207"/>
    </row>
    <row r="150" spans="1:22">
      <c r="A150" s="207" t="s">
        <v>902</v>
      </c>
      <c r="B150" s="207" t="s">
        <v>39</v>
      </c>
      <c r="C150" s="207">
        <v>16.001999999999999</v>
      </c>
      <c r="D150" s="207">
        <v>9.6012000000000004</v>
      </c>
      <c r="E150" s="207" t="s">
        <v>48</v>
      </c>
      <c r="F150" s="207"/>
      <c r="G150" s="207"/>
      <c r="H150" s="207"/>
      <c r="I150" s="207"/>
      <c r="J150" s="207"/>
      <c r="K150" s="207"/>
      <c r="L150" s="207"/>
      <c r="M150" s="207"/>
      <c r="N150" s="207"/>
      <c r="O150" s="207"/>
      <c r="P150" s="207"/>
      <c r="Q150" s="207"/>
      <c r="R150" s="207" t="s">
        <v>744</v>
      </c>
      <c r="S150" s="207"/>
      <c r="T150" s="207"/>
      <c r="U150" s="207"/>
      <c r="V150" s="207"/>
    </row>
    <row r="151" spans="1:22">
      <c r="A151" s="207" t="s">
        <v>903</v>
      </c>
      <c r="B151" s="207" t="s">
        <v>39</v>
      </c>
      <c r="C151" s="207">
        <v>-6.8579999999999997</v>
      </c>
      <c r="D151" s="207">
        <v>15.0876</v>
      </c>
      <c r="E151" s="207" t="s">
        <v>48</v>
      </c>
      <c r="F151" s="207"/>
      <c r="G151" s="207"/>
      <c r="H151" s="207"/>
      <c r="I151" s="207"/>
      <c r="J151" s="207"/>
      <c r="K151" s="207"/>
      <c r="L151" s="207"/>
      <c r="M151" s="207"/>
      <c r="N151" s="207"/>
      <c r="O151" s="207"/>
      <c r="P151" s="207"/>
      <c r="Q151" s="207"/>
      <c r="R151" s="207" t="s">
        <v>744</v>
      </c>
      <c r="S151" s="207"/>
      <c r="T151" s="207"/>
      <c r="U151" s="207"/>
      <c r="V151" s="207"/>
    </row>
    <row r="152" spans="1:22">
      <c r="A152" s="207" t="s">
        <v>904</v>
      </c>
      <c r="B152" s="207" t="s">
        <v>39</v>
      </c>
      <c r="C152" s="207">
        <v>-3.2004000000000001</v>
      </c>
      <c r="D152" s="207">
        <v>17.8308</v>
      </c>
      <c r="E152" s="207" t="s">
        <v>48</v>
      </c>
      <c r="F152" s="207"/>
      <c r="G152" s="207"/>
      <c r="H152" s="207"/>
      <c r="I152" s="207"/>
      <c r="J152" s="207"/>
      <c r="K152" s="207"/>
      <c r="L152" s="207"/>
      <c r="M152" s="207"/>
      <c r="N152" s="207"/>
      <c r="O152" s="207"/>
      <c r="P152" s="207"/>
      <c r="Q152" s="207"/>
      <c r="R152" s="207" t="s">
        <v>744</v>
      </c>
      <c r="S152" s="207"/>
      <c r="T152" s="207"/>
      <c r="U152" s="207"/>
      <c r="V152" s="207"/>
    </row>
    <row r="153" spans="1:22">
      <c r="A153" s="207" t="s">
        <v>905</v>
      </c>
      <c r="B153" s="207" t="s">
        <v>39</v>
      </c>
      <c r="C153" s="207">
        <v>-0.4572</v>
      </c>
      <c r="D153" s="207">
        <v>15.0876</v>
      </c>
      <c r="E153" s="207" t="s">
        <v>48</v>
      </c>
      <c r="F153" s="207"/>
      <c r="G153" s="207"/>
      <c r="H153" s="207"/>
      <c r="I153" s="207"/>
      <c r="J153" s="207"/>
      <c r="K153" s="207"/>
      <c r="L153" s="207"/>
      <c r="M153" s="207"/>
      <c r="N153" s="207"/>
      <c r="O153" s="207"/>
      <c r="P153" s="207"/>
      <c r="Q153" s="207"/>
      <c r="R153" s="207" t="s">
        <v>744</v>
      </c>
      <c r="S153" s="207"/>
      <c r="T153" s="207"/>
      <c r="U153" s="207"/>
      <c r="V153" s="207"/>
    </row>
    <row r="154" spans="1:22">
      <c r="A154" s="207" t="s">
        <v>906</v>
      </c>
      <c r="B154" s="207" t="s">
        <v>39</v>
      </c>
      <c r="C154" s="207">
        <v>2.286</v>
      </c>
      <c r="D154" s="207">
        <v>16.001999999999999</v>
      </c>
      <c r="E154" s="207" t="s">
        <v>48</v>
      </c>
      <c r="F154" s="207"/>
      <c r="G154" s="207"/>
      <c r="H154" s="207"/>
      <c r="I154" s="207"/>
      <c r="J154" s="207"/>
      <c r="K154" s="207"/>
      <c r="L154" s="207"/>
      <c r="M154" s="207"/>
      <c r="N154" s="207"/>
      <c r="O154" s="207"/>
      <c r="P154" s="207"/>
      <c r="Q154" s="207"/>
      <c r="R154" s="207" t="s">
        <v>744</v>
      </c>
      <c r="S154" s="207"/>
      <c r="T154" s="207"/>
      <c r="U154" s="207"/>
      <c r="V154" s="207"/>
    </row>
    <row r="155" spans="1:22">
      <c r="A155" s="207" t="s">
        <v>907</v>
      </c>
      <c r="B155" s="207" t="s">
        <v>39</v>
      </c>
      <c r="C155" s="207">
        <v>2.286</v>
      </c>
      <c r="D155" s="207">
        <v>12.3444</v>
      </c>
      <c r="E155" s="207" t="s">
        <v>48</v>
      </c>
      <c r="F155" s="207"/>
      <c r="G155" s="207"/>
      <c r="H155" s="207"/>
      <c r="I155" s="207"/>
      <c r="J155" s="207"/>
      <c r="K155" s="207"/>
      <c r="L155" s="207"/>
      <c r="M155" s="207"/>
      <c r="N155" s="207"/>
      <c r="O155" s="207"/>
      <c r="P155" s="207"/>
      <c r="Q155" s="207"/>
      <c r="R155" s="207" t="s">
        <v>744</v>
      </c>
      <c r="S155" s="207"/>
      <c r="T155" s="207"/>
      <c r="U155" s="207"/>
      <c r="V155" s="207"/>
    </row>
    <row r="156" spans="1:22">
      <c r="A156" s="207" t="s">
        <v>908</v>
      </c>
      <c r="B156" s="207" t="s">
        <v>39</v>
      </c>
      <c r="C156" s="207">
        <v>6.8579999999999997</v>
      </c>
      <c r="D156" s="207">
        <v>16.916399999999999</v>
      </c>
      <c r="E156" s="207" t="s">
        <v>48</v>
      </c>
      <c r="F156" s="207"/>
      <c r="G156" s="207"/>
      <c r="H156" s="207"/>
      <c r="I156" s="207"/>
      <c r="J156" s="207"/>
      <c r="K156" s="207"/>
      <c r="L156" s="207"/>
      <c r="M156" s="207"/>
      <c r="N156" s="207"/>
      <c r="O156" s="207"/>
      <c r="P156" s="207"/>
      <c r="Q156" s="207"/>
      <c r="R156" s="207" t="s">
        <v>744</v>
      </c>
      <c r="S156" s="207"/>
      <c r="T156" s="207"/>
      <c r="U156" s="207"/>
      <c r="V156" s="207"/>
    </row>
    <row r="157" spans="1:22">
      <c r="A157" s="207" t="s">
        <v>909</v>
      </c>
      <c r="B157" s="207" t="s">
        <v>420</v>
      </c>
      <c r="C157" s="207">
        <v>13.258800000000001</v>
      </c>
      <c r="D157" s="207">
        <v>10.515599999999999</v>
      </c>
      <c r="E157" s="207" t="s">
        <v>844</v>
      </c>
      <c r="F157" s="207" t="s">
        <v>751</v>
      </c>
      <c r="G157" s="207">
        <v>1</v>
      </c>
      <c r="H157" s="207"/>
      <c r="I157" s="207"/>
      <c r="J157" s="207"/>
      <c r="K157" s="207"/>
      <c r="L157" s="207"/>
      <c r="M157" s="207"/>
      <c r="N157" s="207"/>
      <c r="O157" s="207"/>
      <c r="P157" s="207"/>
      <c r="Q157" s="207"/>
      <c r="R157" s="207" t="s">
        <v>845</v>
      </c>
      <c r="S157" s="207"/>
      <c r="T157" s="207"/>
      <c r="U157" s="207"/>
      <c r="V157" s="207" t="s">
        <v>744</v>
      </c>
    </row>
    <row r="158" spans="1:22">
      <c r="A158" s="207" t="s">
        <v>910</v>
      </c>
      <c r="B158" s="207" t="s">
        <v>423</v>
      </c>
      <c r="C158" s="207">
        <v>13.258800000000001</v>
      </c>
      <c r="D158" s="207">
        <v>9.6012000000000004</v>
      </c>
      <c r="E158" s="207" t="s">
        <v>844</v>
      </c>
      <c r="F158" s="207" t="s">
        <v>751</v>
      </c>
      <c r="G158" s="207">
        <v>1</v>
      </c>
      <c r="H158" s="207"/>
      <c r="I158" s="207"/>
      <c r="J158" s="207"/>
      <c r="K158" s="207"/>
      <c r="L158" s="207"/>
      <c r="M158" s="207"/>
      <c r="N158" s="207"/>
      <c r="O158" s="207"/>
      <c r="P158" s="207"/>
      <c r="Q158" s="207"/>
      <c r="R158" s="207" t="s">
        <v>845</v>
      </c>
      <c r="S158" s="207"/>
      <c r="T158" s="207"/>
      <c r="U158" s="207"/>
      <c r="V158" s="207" t="s">
        <v>744</v>
      </c>
    </row>
    <row r="159" spans="1:22">
      <c r="A159" s="207" t="s">
        <v>911</v>
      </c>
      <c r="B159" s="207" t="s">
        <v>426</v>
      </c>
      <c r="C159" s="207">
        <v>-4.1147999999999998</v>
      </c>
      <c r="D159" s="207">
        <v>12.3444</v>
      </c>
      <c r="E159" s="207" t="s">
        <v>844</v>
      </c>
      <c r="F159" s="207" t="s">
        <v>751</v>
      </c>
      <c r="G159" s="207">
        <v>1</v>
      </c>
      <c r="H159" s="207"/>
      <c r="I159" s="207"/>
      <c r="J159" s="207"/>
      <c r="K159" s="207"/>
      <c r="L159" s="207"/>
      <c r="M159" s="207"/>
      <c r="N159" s="207"/>
      <c r="O159" s="207"/>
      <c r="P159" s="207"/>
      <c r="Q159" s="207"/>
      <c r="R159" s="207" t="s">
        <v>845</v>
      </c>
      <c r="S159" s="207"/>
      <c r="T159" s="207"/>
      <c r="U159" s="207"/>
      <c r="V159" s="207" t="s">
        <v>744</v>
      </c>
    </row>
    <row r="160" spans="1:22">
      <c r="A160" s="207" t="s">
        <v>912</v>
      </c>
      <c r="B160" s="207" t="s">
        <v>429</v>
      </c>
      <c r="C160" s="207">
        <v>-3.2004000000000001</v>
      </c>
      <c r="D160" s="207">
        <v>11.43</v>
      </c>
      <c r="E160" s="207" t="s">
        <v>844</v>
      </c>
      <c r="F160" s="207" t="s">
        <v>751</v>
      </c>
      <c r="G160" s="207">
        <v>1</v>
      </c>
      <c r="H160" s="207"/>
      <c r="I160" s="207"/>
      <c r="J160" s="207"/>
      <c r="K160" s="207"/>
      <c r="L160" s="207"/>
      <c r="M160" s="207"/>
      <c r="N160" s="207"/>
      <c r="O160" s="207"/>
      <c r="P160" s="207"/>
      <c r="Q160" s="207"/>
      <c r="R160" s="207" t="s">
        <v>845</v>
      </c>
      <c r="S160" s="207"/>
      <c r="T160" s="207"/>
      <c r="U160" s="207"/>
      <c r="V160" s="207" t="s">
        <v>744</v>
      </c>
    </row>
    <row r="161" spans="1:22">
      <c r="A161" s="207" t="s">
        <v>913</v>
      </c>
      <c r="B161" s="207" t="s">
        <v>432</v>
      </c>
      <c r="C161" s="207">
        <v>-1.3715999999999999</v>
      </c>
      <c r="D161" s="207">
        <v>16.001999999999999</v>
      </c>
      <c r="E161" s="207" t="s">
        <v>844</v>
      </c>
      <c r="F161" s="207" t="s">
        <v>751</v>
      </c>
      <c r="G161" s="207">
        <v>1</v>
      </c>
      <c r="H161" s="207"/>
      <c r="I161" s="207"/>
      <c r="J161" s="207"/>
      <c r="K161" s="207"/>
      <c r="L161" s="207"/>
      <c r="M161" s="207"/>
      <c r="N161" s="207"/>
      <c r="O161" s="207"/>
      <c r="P161" s="207"/>
      <c r="Q161" s="207"/>
      <c r="R161" s="207" t="s">
        <v>845</v>
      </c>
      <c r="S161" s="207"/>
      <c r="T161" s="207"/>
      <c r="U161" s="207"/>
      <c r="V161" s="207" t="s">
        <v>744</v>
      </c>
    </row>
    <row r="162" spans="1:22">
      <c r="A162" s="207" t="s">
        <v>914</v>
      </c>
      <c r="B162" s="207" t="s">
        <v>435</v>
      </c>
      <c r="C162" s="207">
        <v>-1.3715999999999999</v>
      </c>
      <c r="D162" s="207">
        <v>15.0876</v>
      </c>
      <c r="E162" s="207" t="s">
        <v>844</v>
      </c>
      <c r="F162" s="207" t="s">
        <v>751</v>
      </c>
      <c r="G162" s="207">
        <v>1</v>
      </c>
      <c r="H162" s="207"/>
      <c r="I162" s="207"/>
      <c r="J162" s="207"/>
      <c r="K162" s="207"/>
      <c r="L162" s="207"/>
      <c r="M162" s="207"/>
      <c r="N162" s="207"/>
      <c r="O162" s="207"/>
      <c r="P162" s="207"/>
      <c r="Q162" s="207"/>
      <c r="R162" s="207" t="s">
        <v>845</v>
      </c>
      <c r="S162" s="207"/>
      <c r="T162" s="207"/>
      <c r="U162" s="207"/>
      <c r="V162" s="207" t="s">
        <v>744</v>
      </c>
    </row>
    <row r="163" spans="1:22">
      <c r="A163" s="207" t="s">
        <v>915</v>
      </c>
      <c r="B163" s="207" t="s">
        <v>438</v>
      </c>
      <c r="C163" s="207">
        <v>17.8308</v>
      </c>
      <c r="D163" s="207">
        <v>3.2004000000000001</v>
      </c>
      <c r="E163" s="207" t="s">
        <v>844</v>
      </c>
      <c r="F163" s="207" t="s">
        <v>751</v>
      </c>
      <c r="G163" s="207">
        <v>1</v>
      </c>
      <c r="H163" s="207"/>
      <c r="I163" s="207"/>
      <c r="J163" s="207"/>
      <c r="K163" s="207"/>
      <c r="L163" s="207"/>
      <c r="M163" s="207"/>
      <c r="N163" s="207"/>
      <c r="O163" s="207"/>
      <c r="P163" s="207"/>
      <c r="Q163" s="207"/>
      <c r="R163" s="207" t="s">
        <v>845</v>
      </c>
      <c r="S163" s="207"/>
      <c r="T163" s="207"/>
      <c r="U163" s="207"/>
      <c r="V163" s="207" t="s">
        <v>744</v>
      </c>
    </row>
    <row r="164" spans="1:22">
      <c r="A164" s="207" t="s">
        <v>916</v>
      </c>
      <c r="B164" s="207" t="s">
        <v>441</v>
      </c>
      <c r="C164" s="207">
        <v>16.916399999999999</v>
      </c>
      <c r="D164" s="207">
        <v>3.2004000000000001</v>
      </c>
      <c r="E164" s="207" t="s">
        <v>844</v>
      </c>
      <c r="F164" s="207" t="s">
        <v>751</v>
      </c>
      <c r="G164" s="207">
        <v>1</v>
      </c>
      <c r="H164" s="207"/>
      <c r="I164" s="207"/>
      <c r="J164" s="207"/>
      <c r="K164" s="207"/>
      <c r="L164" s="207"/>
      <c r="M164" s="207"/>
      <c r="N164" s="207"/>
      <c r="O164" s="207"/>
      <c r="P164" s="207"/>
      <c r="Q164" s="207"/>
      <c r="R164" s="207" t="s">
        <v>845</v>
      </c>
      <c r="S164" s="207"/>
      <c r="T164" s="207"/>
      <c r="U164" s="207"/>
      <c r="V164" s="207" t="s">
        <v>744</v>
      </c>
    </row>
    <row r="165" spans="1:22">
      <c r="A165" s="207" t="s">
        <v>917</v>
      </c>
      <c r="B165" s="207" t="s">
        <v>39</v>
      </c>
      <c r="C165" s="207">
        <v>12.3444</v>
      </c>
      <c r="D165" s="207">
        <v>9.6012000000000004</v>
      </c>
      <c r="E165" s="207" t="s">
        <v>48</v>
      </c>
      <c r="F165" s="207"/>
      <c r="G165" s="207"/>
      <c r="H165" s="207"/>
      <c r="I165" s="207"/>
      <c r="J165" s="207"/>
      <c r="K165" s="207"/>
      <c r="L165" s="207"/>
      <c r="M165" s="207"/>
      <c r="N165" s="207"/>
      <c r="O165" s="207"/>
      <c r="P165" s="207"/>
      <c r="Q165" s="207"/>
      <c r="R165" s="207" t="s">
        <v>744</v>
      </c>
      <c r="S165" s="207"/>
      <c r="T165" s="207"/>
      <c r="U165" s="207"/>
      <c r="V165" s="207"/>
    </row>
    <row r="166" spans="1:22">
      <c r="A166" s="207" t="s">
        <v>918</v>
      </c>
      <c r="B166" s="207" t="s">
        <v>39</v>
      </c>
      <c r="C166" s="207">
        <v>16.001999999999999</v>
      </c>
      <c r="D166" s="207">
        <v>5.9436</v>
      </c>
      <c r="E166" s="207" t="s">
        <v>48</v>
      </c>
      <c r="F166" s="207"/>
      <c r="G166" s="207"/>
      <c r="H166" s="207"/>
      <c r="I166" s="207"/>
      <c r="J166" s="207"/>
      <c r="K166" s="207"/>
      <c r="L166" s="207"/>
      <c r="M166" s="207"/>
      <c r="N166" s="207"/>
      <c r="O166" s="207"/>
      <c r="P166" s="207"/>
      <c r="Q166" s="207"/>
      <c r="R166" s="207" t="s">
        <v>744</v>
      </c>
      <c r="S166" s="207"/>
      <c r="T166" s="207"/>
      <c r="U166" s="207"/>
      <c r="V166" s="207"/>
    </row>
    <row r="167" spans="1:22">
      <c r="A167" s="207" t="s">
        <v>919</v>
      </c>
      <c r="B167" s="207" t="s">
        <v>39</v>
      </c>
      <c r="C167" s="207">
        <v>15.0876</v>
      </c>
      <c r="D167" s="207">
        <v>2.286</v>
      </c>
      <c r="E167" s="207" t="s">
        <v>48</v>
      </c>
      <c r="F167" s="207"/>
      <c r="G167" s="207"/>
      <c r="H167" s="207"/>
      <c r="I167" s="207"/>
      <c r="J167" s="207"/>
      <c r="K167" s="207"/>
      <c r="L167" s="207"/>
      <c r="M167" s="207"/>
      <c r="N167" s="207"/>
      <c r="O167" s="207"/>
      <c r="P167" s="207"/>
      <c r="Q167" s="207"/>
      <c r="R167" s="207" t="s">
        <v>744</v>
      </c>
      <c r="S167" s="207"/>
      <c r="T167" s="207"/>
      <c r="U167" s="207"/>
      <c r="V167" s="207"/>
    </row>
    <row r="168" spans="1:22">
      <c r="A168" s="207" t="s">
        <v>920</v>
      </c>
      <c r="B168" s="207" t="s">
        <v>444</v>
      </c>
      <c r="C168" s="207">
        <v>17.8308</v>
      </c>
      <c r="D168" s="207">
        <v>2.286</v>
      </c>
      <c r="E168" s="207" t="s">
        <v>844</v>
      </c>
      <c r="F168" s="207" t="s">
        <v>751</v>
      </c>
      <c r="G168" s="207">
        <v>1</v>
      </c>
      <c r="H168" s="207"/>
      <c r="I168" s="207"/>
      <c r="J168" s="207"/>
      <c r="K168" s="207"/>
      <c r="L168" s="207"/>
      <c r="M168" s="207"/>
      <c r="N168" s="207"/>
      <c r="O168" s="207"/>
      <c r="P168" s="207"/>
      <c r="Q168" s="207"/>
      <c r="R168" s="207" t="s">
        <v>845</v>
      </c>
      <c r="S168" s="207"/>
      <c r="T168" s="207"/>
      <c r="U168" s="207"/>
      <c r="V168" s="207" t="s">
        <v>744</v>
      </c>
    </row>
    <row r="169" spans="1:22">
      <c r="A169" s="207" t="s">
        <v>921</v>
      </c>
      <c r="B169" s="207" t="s">
        <v>447</v>
      </c>
      <c r="C169" s="207">
        <v>15.0876</v>
      </c>
      <c r="D169" s="207">
        <v>1.3715999999999999</v>
      </c>
      <c r="E169" s="207" t="s">
        <v>844</v>
      </c>
      <c r="F169" s="207" t="s">
        <v>751</v>
      </c>
      <c r="G169" s="207">
        <v>1</v>
      </c>
      <c r="H169" s="207"/>
      <c r="I169" s="207"/>
      <c r="J169" s="207"/>
      <c r="K169" s="207"/>
      <c r="L169" s="207"/>
      <c r="M169" s="207"/>
      <c r="N169" s="207"/>
      <c r="O169" s="207"/>
      <c r="P169" s="207"/>
      <c r="Q169" s="207"/>
      <c r="R169" s="207" t="s">
        <v>845</v>
      </c>
      <c r="S169" s="207"/>
      <c r="T169" s="207"/>
      <c r="U169" s="207"/>
      <c r="V169" s="207" t="s">
        <v>744</v>
      </c>
    </row>
    <row r="170" spans="1:22">
      <c r="A170" s="207" t="s">
        <v>922</v>
      </c>
      <c r="B170" s="207" t="s">
        <v>450</v>
      </c>
      <c r="C170" s="207">
        <v>16.001999999999999</v>
      </c>
      <c r="D170" s="207">
        <v>1.3715999999999999</v>
      </c>
      <c r="E170" s="207" t="s">
        <v>844</v>
      </c>
      <c r="F170" s="207" t="s">
        <v>751</v>
      </c>
      <c r="G170" s="207">
        <v>1</v>
      </c>
      <c r="H170" s="207"/>
      <c r="I170" s="207"/>
      <c r="J170" s="207"/>
      <c r="K170" s="207"/>
      <c r="L170" s="207"/>
      <c r="M170" s="207"/>
      <c r="N170" s="207"/>
      <c r="O170" s="207"/>
      <c r="P170" s="207"/>
      <c r="Q170" s="207"/>
      <c r="R170" s="207" t="s">
        <v>845</v>
      </c>
      <c r="S170" s="207"/>
      <c r="T170" s="207"/>
      <c r="U170" s="207"/>
      <c r="V170" s="207" t="s">
        <v>744</v>
      </c>
    </row>
    <row r="171" spans="1:22">
      <c r="A171" s="207" t="s">
        <v>923</v>
      </c>
      <c r="B171" s="207" t="s">
        <v>453</v>
      </c>
      <c r="C171" s="207">
        <v>14.1732</v>
      </c>
      <c r="D171" s="207">
        <v>1.3715999999999999</v>
      </c>
      <c r="E171" s="207" t="s">
        <v>844</v>
      </c>
      <c r="F171" s="207" t="s">
        <v>751</v>
      </c>
      <c r="G171" s="207">
        <v>1</v>
      </c>
      <c r="H171" s="207"/>
      <c r="I171" s="207"/>
      <c r="J171" s="207"/>
      <c r="K171" s="207"/>
      <c r="L171" s="207"/>
      <c r="M171" s="207"/>
      <c r="N171" s="207"/>
      <c r="O171" s="207"/>
      <c r="P171" s="207"/>
      <c r="Q171" s="207"/>
      <c r="R171" s="207" t="s">
        <v>845</v>
      </c>
      <c r="S171" s="207"/>
      <c r="T171" s="207"/>
      <c r="U171" s="207"/>
      <c r="V171" s="207" t="s">
        <v>744</v>
      </c>
    </row>
    <row r="172" spans="1:22">
      <c r="A172" s="207" t="s">
        <v>924</v>
      </c>
      <c r="B172" s="207" t="s">
        <v>456</v>
      </c>
      <c r="C172" s="207">
        <v>16.001999999999999</v>
      </c>
      <c r="D172" s="207">
        <v>3.2004000000000001</v>
      </c>
      <c r="E172" s="207" t="s">
        <v>844</v>
      </c>
      <c r="F172" s="207" t="s">
        <v>751</v>
      </c>
      <c r="G172" s="207">
        <v>1</v>
      </c>
      <c r="H172" s="207"/>
      <c r="I172" s="207"/>
      <c r="J172" s="207"/>
      <c r="K172" s="207"/>
      <c r="L172" s="207"/>
      <c r="M172" s="207"/>
      <c r="N172" s="207"/>
      <c r="O172" s="207"/>
      <c r="P172" s="207"/>
      <c r="Q172" s="207"/>
      <c r="R172" s="207" t="s">
        <v>845</v>
      </c>
      <c r="S172" s="207"/>
      <c r="T172" s="207"/>
      <c r="U172" s="207"/>
      <c r="V172" s="207" t="s">
        <v>744</v>
      </c>
    </row>
    <row r="173" spans="1:22">
      <c r="A173" s="207" t="s">
        <v>925</v>
      </c>
      <c r="B173" s="207" t="s">
        <v>459</v>
      </c>
      <c r="C173" s="207">
        <v>16.916399999999999</v>
      </c>
      <c r="D173" s="207">
        <v>2.286</v>
      </c>
      <c r="E173" s="207" t="s">
        <v>844</v>
      </c>
      <c r="F173" s="207" t="s">
        <v>751</v>
      </c>
      <c r="G173" s="207">
        <v>1</v>
      </c>
      <c r="H173" s="207"/>
      <c r="I173" s="207"/>
      <c r="J173" s="207"/>
      <c r="K173" s="207"/>
      <c r="L173" s="207"/>
      <c r="M173" s="207"/>
      <c r="N173" s="207"/>
      <c r="O173" s="207"/>
      <c r="P173" s="207"/>
      <c r="Q173" s="207"/>
      <c r="R173" s="207" t="s">
        <v>845</v>
      </c>
      <c r="S173" s="207"/>
      <c r="T173" s="207"/>
      <c r="U173" s="207"/>
      <c r="V173" s="207" t="s">
        <v>744</v>
      </c>
    </row>
    <row r="174" spans="1:22">
      <c r="A174" s="207" t="s">
        <v>926</v>
      </c>
      <c r="B174" s="207" t="s">
        <v>462</v>
      </c>
      <c r="C174" s="207">
        <v>13.258800000000001</v>
      </c>
      <c r="D174" s="207">
        <v>4.1147999999999998</v>
      </c>
      <c r="E174" s="207" t="s">
        <v>844</v>
      </c>
      <c r="F174" s="207" t="s">
        <v>751</v>
      </c>
      <c r="G174" s="207">
        <v>1</v>
      </c>
      <c r="H174" s="207"/>
      <c r="I174" s="207"/>
      <c r="J174" s="207"/>
      <c r="K174" s="207"/>
      <c r="L174" s="207"/>
      <c r="M174" s="207"/>
      <c r="N174" s="207"/>
      <c r="O174" s="207"/>
      <c r="P174" s="207"/>
      <c r="Q174" s="207"/>
      <c r="R174" s="207" t="s">
        <v>845</v>
      </c>
      <c r="S174" s="207"/>
      <c r="T174" s="207"/>
      <c r="U174" s="207"/>
      <c r="V174" s="207" t="s">
        <v>744</v>
      </c>
    </row>
    <row r="175" spans="1:22">
      <c r="A175" s="207" t="s">
        <v>927</v>
      </c>
      <c r="B175" s="207" t="s">
        <v>39</v>
      </c>
      <c r="C175" s="207">
        <v>14.1732</v>
      </c>
      <c r="D175" s="207">
        <v>2.286</v>
      </c>
      <c r="E175" s="207" t="s">
        <v>48</v>
      </c>
      <c r="F175" s="207"/>
      <c r="G175" s="207"/>
      <c r="H175" s="207"/>
      <c r="I175" s="207"/>
      <c r="J175" s="207"/>
      <c r="K175" s="207"/>
      <c r="L175" s="207"/>
      <c r="M175" s="207"/>
      <c r="N175" s="207"/>
      <c r="O175" s="207"/>
      <c r="P175" s="207"/>
      <c r="Q175" s="207"/>
      <c r="R175" s="207" t="s">
        <v>744</v>
      </c>
      <c r="S175" s="207"/>
      <c r="T175" s="207"/>
      <c r="U175" s="207"/>
      <c r="V175" s="207"/>
    </row>
    <row r="176" spans="1:22">
      <c r="A176" s="207" t="s">
        <v>928</v>
      </c>
      <c r="B176" s="207" t="s">
        <v>465</v>
      </c>
      <c r="C176" s="207">
        <v>12.3444</v>
      </c>
      <c r="D176" s="207">
        <v>4.1147999999999998</v>
      </c>
      <c r="E176" s="207" t="s">
        <v>844</v>
      </c>
      <c r="F176" s="207" t="s">
        <v>751</v>
      </c>
      <c r="G176" s="207">
        <v>1</v>
      </c>
      <c r="H176" s="207"/>
      <c r="I176" s="207"/>
      <c r="J176" s="207"/>
      <c r="K176" s="207"/>
      <c r="L176" s="207"/>
      <c r="M176" s="207"/>
      <c r="N176" s="207"/>
      <c r="O176" s="207"/>
      <c r="P176" s="207"/>
      <c r="Q176" s="207"/>
      <c r="R176" s="207" t="s">
        <v>845</v>
      </c>
      <c r="S176" s="207"/>
      <c r="T176" s="207"/>
      <c r="U176" s="207"/>
      <c r="V176" s="207" t="s">
        <v>744</v>
      </c>
    </row>
    <row r="177" spans="1:22">
      <c r="A177" s="207" t="s">
        <v>929</v>
      </c>
      <c r="B177" s="207" t="s">
        <v>468</v>
      </c>
      <c r="C177" s="207">
        <v>12.3444</v>
      </c>
      <c r="D177" s="207">
        <v>3.2004000000000001</v>
      </c>
      <c r="E177" s="207" t="s">
        <v>844</v>
      </c>
      <c r="F177" s="207" t="s">
        <v>751</v>
      </c>
      <c r="G177" s="207">
        <v>1</v>
      </c>
      <c r="H177" s="207"/>
      <c r="I177" s="207"/>
      <c r="J177" s="207"/>
      <c r="K177" s="207"/>
      <c r="L177" s="207"/>
      <c r="M177" s="207"/>
      <c r="N177" s="207"/>
      <c r="O177" s="207"/>
      <c r="P177" s="207"/>
      <c r="Q177" s="207"/>
      <c r="R177" s="207" t="s">
        <v>845</v>
      </c>
      <c r="S177" s="207"/>
      <c r="T177" s="207"/>
      <c r="U177" s="207"/>
      <c r="V177" s="207" t="s">
        <v>744</v>
      </c>
    </row>
    <row r="178" spans="1:22">
      <c r="A178" s="207" t="s">
        <v>930</v>
      </c>
      <c r="B178" s="207" t="s">
        <v>39</v>
      </c>
      <c r="C178" s="207">
        <v>-5.9436</v>
      </c>
      <c r="D178" s="207">
        <v>8.6867999999999999</v>
      </c>
      <c r="E178" s="207" t="s">
        <v>48</v>
      </c>
      <c r="F178" s="207"/>
      <c r="G178" s="207"/>
      <c r="H178" s="207"/>
      <c r="I178" s="207"/>
      <c r="J178" s="207"/>
      <c r="K178" s="207"/>
      <c r="L178" s="207"/>
      <c r="M178" s="207"/>
      <c r="N178" s="207"/>
      <c r="O178" s="207"/>
      <c r="P178" s="207"/>
      <c r="Q178" s="207"/>
      <c r="R178" s="207" t="s">
        <v>744</v>
      </c>
      <c r="S178" s="207"/>
      <c r="T178" s="207"/>
      <c r="U178" s="207"/>
      <c r="V178" s="207"/>
    </row>
    <row r="179" spans="1:22">
      <c r="A179" s="207" t="s">
        <v>931</v>
      </c>
      <c r="B179" s="207" t="s">
        <v>39</v>
      </c>
      <c r="C179" s="207">
        <v>-16.001999999999999</v>
      </c>
      <c r="D179" s="207">
        <v>13.258800000000001</v>
      </c>
      <c r="E179" s="207" t="s">
        <v>48</v>
      </c>
      <c r="F179" s="207"/>
      <c r="G179" s="207"/>
      <c r="H179" s="207"/>
      <c r="I179" s="207"/>
      <c r="J179" s="207"/>
      <c r="K179" s="207"/>
      <c r="L179" s="207"/>
      <c r="M179" s="207"/>
      <c r="N179" s="207"/>
      <c r="O179" s="207"/>
      <c r="P179" s="207"/>
      <c r="Q179" s="207"/>
      <c r="R179" s="207" t="s">
        <v>744</v>
      </c>
      <c r="S179" s="207"/>
      <c r="T179" s="207"/>
      <c r="U179" s="207"/>
      <c r="V179" s="207"/>
    </row>
    <row r="180" spans="1:22">
      <c r="A180" s="207" t="s">
        <v>932</v>
      </c>
      <c r="B180" s="207" t="s">
        <v>39</v>
      </c>
      <c r="C180" s="207">
        <v>-10.515599999999999</v>
      </c>
      <c r="D180" s="207">
        <v>12.3444</v>
      </c>
      <c r="E180" s="207" t="s">
        <v>48</v>
      </c>
      <c r="F180" s="207"/>
      <c r="G180" s="207"/>
      <c r="H180" s="207"/>
      <c r="I180" s="207"/>
      <c r="J180" s="207"/>
      <c r="K180" s="207"/>
      <c r="L180" s="207"/>
      <c r="M180" s="207"/>
      <c r="N180" s="207"/>
      <c r="O180" s="207"/>
      <c r="P180" s="207"/>
      <c r="Q180" s="207"/>
      <c r="R180" s="207" t="s">
        <v>744</v>
      </c>
      <c r="S180" s="207"/>
      <c r="T180" s="207"/>
      <c r="U180" s="207"/>
      <c r="V180" s="207"/>
    </row>
    <row r="181" spans="1:22">
      <c r="A181" s="207" t="s">
        <v>933</v>
      </c>
      <c r="B181" s="207" t="s">
        <v>39</v>
      </c>
      <c r="C181" s="207">
        <v>-8.6867999999999999</v>
      </c>
      <c r="D181" s="207">
        <v>10.515599999999999</v>
      </c>
      <c r="E181" s="207" t="s">
        <v>48</v>
      </c>
      <c r="F181" s="207"/>
      <c r="G181" s="207"/>
      <c r="H181" s="207"/>
      <c r="I181" s="207"/>
      <c r="J181" s="207"/>
      <c r="K181" s="207"/>
      <c r="L181" s="207"/>
      <c r="M181" s="207"/>
      <c r="N181" s="207"/>
      <c r="O181" s="207"/>
      <c r="P181" s="207"/>
      <c r="Q181" s="207"/>
      <c r="R181" s="207" t="s">
        <v>744</v>
      </c>
      <c r="S181" s="207"/>
      <c r="T181" s="207"/>
      <c r="U181" s="207"/>
      <c r="V181" s="207"/>
    </row>
    <row r="182" spans="1:22">
      <c r="A182" s="207" t="s">
        <v>934</v>
      </c>
      <c r="B182" s="207" t="s">
        <v>39</v>
      </c>
      <c r="C182" s="207">
        <v>-9.6012000000000004</v>
      </c>
      <c r="D182" s="207">
        <v>8.6867999999999999</v>
      </c>
      <c r="E182" s="207" t="s">
        <v>48</v>
      </c>
      <c r="F182" s="207"/>
      <c r="G182" s="207"/>
      <c r="H182" s="207"/>
      <c r="I182" s="207"/>
      <c r="J182" s="207"/>
      <c r="K182" s="207"/>
      <c r="L182" s="207"/>
      <c r="M182" s="207"/>
      <c r="N182" s="207"/>
      <c r="O182" s="207"/>
      <c r="P182" s="207"/>
      <c r="Q182" s="207"/>
      <c r="R182" s="207" t="s">
        <v>744</v>
      </c>
      <c r="S182" s="207"/>
      <c r="T182" s="207"/>
      <c r="U182" s="207"/>
      <c r="V182" s="207"/>
    </row>
    <row r="183" spans="1:22">
      <c r="A183" s="207" t="s">
        <v>935</v>
      </c>
      <c r="B183" s="207" t="s">
        <v>39</v>
      </c>
      <c r="C183" s="207">
        <v>-5.9436</v>
      </c>
      <c r="D183" s="207">
        <v>10.515599999999999</v>
      </c>
      <c r="E183" s="207" t="s">
        <v>48</v>
      </c>
      <c r="F183" s="207"/>
      <c r="G183" s="207"/>
      <c r="H183" s="207"/>
      <c r="I183" s="207"/>
      <c r="J183" s="207"/>
      <c r="K183" s="207"/>
      <c r="L183" s="207"/>
      <c r="M183" s="207"/>
      <c r="N183" s="207"/>
      <c r="O183" s="207"/>
      <c r="P183" s="207"/>
      <c r="Q183" s="207"/>
      <c r="R183" s="207" t="s">
        <v>744</v>
      </c>
      <c r="S183" s="207"/>
      <c r="T183" s="207"/>
      <c r="U183" s="207"/>
      <c r="V183" s="207"/>
    </row>
    <row r="184" spans="1:22">
      <c r="A184" s="207" t="s">
        <v>936</v>
      </c>
      <c r="B184" s="207" t="s">
        <v>39</v>
      </c>
      <c r="C184" s="207">
        <v>-14.1732</v>
      </c>
      <c r="D184" s="207">
        <v>15.0876</v>
      </c>
      <c r="E184" s="207" t="s">
        <v>48</v>
      </c>
      <c r="F184" s="207"/>
      <c r="G184" s="207"/>
      <c r="H184" s="207"/>
      <c r="I184" s="207"/>
      <c r="J184" s="207"/>
      <c r="K184" s="207"/>
      <c r="L184" s="207"/>
      <c r="M184" s="207"/>
      <c r="N184" s="207"/>
      <c r="O184" s="207"/>
      <c r="P184" s="207"/>
      <c r="Q184" s="207"/>
      <c r="R184" s="207" t="s">
        <v>744</v>
      </c>
      <c r="S184" s="207"/>
      <c r="T184" s="207"/>
      <c r="U184" s="207"/>
      <c r="V184" s="207"/>
    </row>
    <row r="185" spans="1:22">
      <c r="A185" s="207" t="s">
        <v>937</v>
      </c>
      <c r="B185" s="207" t="s">
        <v>39</v>
      </c>
      <c r="C185" s="207">
        <v>15.0876</v>
      </c>
      <c r="D185" s="207">
        <v>-4.1147999999999998</v>
      </c>
      <c r="E185" s="207" t="s">
        <v>48</v>
      </c>
      <c r="F185" s="207"/>
      <c r="G185" s="207"/>
      <c r="H185" s="207"/>
      <c r="I185" s="207"/>
      <c r="J185" s="207"/>
      <c r="K185" s="207"/>
      <c r="L185" s="207"/>
      <c r="M185" s="207"/>
      <c r="N185" s="207"/>
      <c r="O185" s="207"/>
      <c r="P185" s="207"/>
      <c r="Q185" s="207"/>
      <c r="R185" s="207" t="s">
        <v>744</v>
      </c>
      <c r="S185" s="207"/>
      <c r="T185" s="207"/>
      <c r="U185" s="207"/>
      <c r="V185" s="207"/>
    </row>
    <row r="186" spans="1:22">
      <c r="A186" s="207" t="s">
        <v>938</v>
      </c>
      <c r="B186" s="207" t="s">
        <v>39</v>
      </c>
      <c r="C186" s="207">
        <v>-10.515599999999999</v>
      </c>
      <c r="D186" s="207">
        <v>-13.258800000000001</v>
      </c>
      <c r="E186" s="207" t="s">
        <v>48</v>
      </c>
      <c r="F186" s="207"/>
      <c r="G186" s="207"/>
      <c r="H186" s="207"/>
      <c r="I186" s="207"/>
      <c r="J186" s="207"/>
      <c r="K186" s="207"/>
      <c r="L186" s="207"/>
      <c r="M186" s="207"/>
      <c r="N186" s="207"/>
      <c r="O186" s="207"/>
      <c r="P186" s="207"/>
      <c r="Q186" s="207"/>
      <c r="R186" s="207" t="s">
        <v>744</v>
      </c>
      <c r="S186" s="207"/>
      <c r="T186" s="207"/>
      <c r="U186" s="207"/>
      <c r="V186" s="207"/>
    </row>
    <row r="187" spans="1:22">
      <c r="A187" s="207" t="s">
        <v>939</v>
      </c>
      <c r="B187" s="207" t="s">
        <v>39</v>
      </c>
      <c r="C187" s="207">
        <v>-14.1732</v>
      </c>
      <c r="D187" s="207">
        <v>-0.4572</v>
      </c>
      <c r="E187" s="207" t="s">
        <v>48</v>
      </c>
      <c r="F187" s="207"/>
      <c r="G187" s="207"/>
      <c r="H187" s="207"/>
      <c r="I187" s="207"/>
      <c r="J187" s="207"/>
      <c r="K187" s="207"/>
      <c r="L187" s="207"/>
      <c r="M187" s="207"/>
      <c r="N187" s="207"/>
      <c r="O187" s="207"/>
      <c r="P187" s="207"/>
      <c r="Q187" s="207"/>
      <c r="R187" s="207" t="s">
        <v>744</v>
      </c>
      <c r="S187" s="207"/>
      <c r="T187" s="207"/>
      <c r="U187" s="207"/>
      <c r="V187" s="207"/>
    </row>
    <row r="188" spans="1:22">
      <c r="A188" s="207" t="s">
        <v>940</v>
      </c>
      <c r="B188" s="207" t="s">
        <v>39</v>
      </c>
      <c r="C188" s="207">
        <v>0.4572</v>
      </c>
      <c r="D188" s="207">
        <v>11.43</v>
      </c>
      <c r="E188" s="207" t="s">
        <v>48</v>
      </c>
      <c r="F188" s="207"/>
      <c r="G188" s="207"/>
      <c r="H188" s="207"/>
      <c r="I188" s="207"/>
      <c r="J188" s="207"/>
      <c r="K188" s="207"/>
      <c r="L188" s="207"/>
      <c r="M188" s="207"/>
      <c r="N188" s="207"/>
      <c r="O188" s="207"/>
      <c r="P188" s="207"/>
      <c r="Q188" s="207"/>
      <c r="R188" s="207" t="s">
        <v>744</v>
      </c>
      <c r="S188" s="207"/>
      <c r="T188" s="207"/>
      <c r="U188" s="207"/>
      <c r="V188" s="207"/>
    </row>
    <row r="189" spans="1:22">
      <c r="A189" s="207" t="s">
        <v>941</v>
      </c>
      <c r="B189" s="207" t="s">
        <v>39</v>
      </c>
      <c r="C189" s="207">
        <v>-11.43</v>
      </c>
      <c r="D189" s="207">
        <v>1.3715999999999999</v>
      </c>
      <c r="E189" s="207" t="s">
        <v>48</v>
      </c>
      <c r="F189" s="207"/>
      <c r="G189" s="207"/>
      <c r="H189" s="207"/>
      <c r="I189" s="207"/>
      <c r="J189" s="207"/>
      <c r="K189" s="207"/>
      <c r="L189" s="207"/>
      <c r="M189" s="207"/>
      <c r="N189" s="207"/>
      <c r="O189" s="207"/>
      <c r="P189" s="207"/>
      <c r="Q189" s="207"/>
      <c r="R189" s="207" t="s">
        <v>744</v>
      </c>
      <c r="S189" s="207"/>
      <c r="T189" s="207"/>
      <c r="U189" s="207"/>
      <c r="V189" s="207"/>
    </row>
    <row r="190" spans="1:22">
      <c r="A190" s="207" t="s">
        <v>942</v>
      </c>
      <c r="B190" s="207" t="s">
        <v>471</v>
      </c>
      <c r="C190" s="207">
        <v>12.3444</v>
      </c>
      <c r="D190" s="207">
        <v>2.286</v>
      </c>
      <c r="E190" s="207" t="s">
        <v>844</v>
      </c>
      <c r="F190" s="207" t="s">
        <v>751</v>
      </c>
      <c r="G190" s="207">
        <v>1</v>
      </c>
      <c r="H190" s="207"/>
      <c r="I190" s="207"/>
      <c r="J190" s="207"/>
      <c r="K190" s="207"/>
      <c r="L190" s="207"/>
      <c r="M190" s="207"/>
      <c r="N190" s="207"/>
      <c r="O190" s="207"/>
      <c r="P190" s="207"/>
      <c r="Q190" s="207"/>
      <c r="R190" s="207" t="s">
        <v>845</v>
      </c>
      <c r="S190" s="207"/>
      <c r="T190" s="207"/>
      <c r="U190" s="207"/>
      <c r="V190" s="207" t="s">
        <v>744</v>
      </c>
    </row>
    <row r="191" spans="1:22">
      <c r="A191" s="207" t="s">
        <v>943</v>
      </c>
      <c r="B191" s="207" t="s">
        <v>39</v>
      </c>
      <c r="C191" s="207">
        <v>11.43</v>
      </c>
      <c r="D191" s="207">
        <v>-6.8579999999999997</v>
      </c>
      <c r="E191" s="207" t="s">
        <v>48</v>
      </c>
      <c r="F191" s="207"/>
      <c r="G191" s="207"/>
      <c r="H191" s="207"/>
      <c r="I191" s="207"/>
      <c r="J191" s="207"/>
      <c r="K191" s="207"/>
      <c r="L191" s="207"/>
      <c r="M191" s="207"/>
      <c r="N191" s="207"/>
      <c r="O191" s="207"/>
      <c r="P191" s="207"/>
      <c r="Q191" s="207"/>
      <c r="R191" s="207" t="s">
        <v>744</v>
      </c>
      <c r="S191" s="207"/>
      <c r="T191" s="207"/>
      <c r="U191" s="207"/>
      <c r="V191" s="207"/>
    </row>
    <row r="192" spans="1:22">
      <c r="A192" s="207" t="s">
        <v>115</v>
      </c>
      <c r="B192" s="207" t="s">
        <v>39</v>
      </c>
      <c r="C192" s="207">
        <v>16.916399999999999</v>
      </c>
      <c r="D192" s="207">
        <v>-8.6867999999999999</v>
      </c>
      <c r="E192" s="207" t="s">
        <v>48</v>
      </c>
      <c r="F192" s="207"/>
      <c r="G192" s="207"/>
      <c r="H192" s="207"/>
      <c r="I192" s="207"/>
      <c r="J192" s="207"/>
      <c r="K192" s="207"/>
      <c r="L192" s="207"/>
      <c r="M192" s="207"/>
      <c r="N192" s="207"/>
      <c r="O192" s="207"/>
      <c r="P192" s="207"/>
      <c r="Q192" s="207"/>
      <c r="R192" s="207" t="s">
        <v>744</v>
      </c>
      <c r="S192" s="207"/>
      <c r="T192" s="207"/>
      <c r="U192" s="207"/>
      <c r="V192" s="207"/>
    </row>
    <row r="193" spans="1:22">
      <c r="A193" s="207" t="s">
        <v>944</v>
      </c>
      <c r="B193" s="207" t="s">
        <v>474</v>
      </c>
      <c r="C193" s="207">
        <v>13.258800000000001</v>
      </c>
      <c r="D193" s="207">
        <v>2.286</v>
      </c>
      <c r="E193" s="207" t="s">
        <v>844</v>
      </c>
      <c r="F193" s="207" t="s">
        <v>751</v>
      </c>
      <c r="G193" s="207">
        <v>1</v>
      </c>
      <c r="H193" s="207"/>
      <c r="I193" s="207"/>
      <c r="J193" s="207"/>
      <c r="K193" s="207"/>
      <c r="L193" s="207"/>
      <c r="M193" s="207"/>
      <c r="N193" s="207"/>
      <c r="O193" s="207"/>
      <c r="P193" s="207"/>
      <c r="Q193" s="207"/>
      <c r="R193" s="207" t="s">
        <v>845</v>
      </c>
      <c r="S193" s="207"/>
      <c r="T193" s="207"/>
      <c r="U193" s="207"/>
      <c r="V193" s="207" t="s">
        <v>744</v>
      </c>
    </row>
    <row r="194" spans="1:22">
      <c r="A194" s="207" t="s">
        <v>945</v>
      </c>
      <c r="B194" s="207" t="s">
        <v>39</v>
      </c>
      <c r="C194" s="207">
        <v>-16.916399999999999</v>
      </c>
      <c r="D194" s="207">
        <v>4.1147999999999998</v>
      </c>
      <c r="E194" s="207" t="s">
        <v>48</v>
      </c>
      <c r="F194" s="207"/>
      <c r="G194" s="207"/>
      <c r="H194" s="207"/>
      <c r="I194" s="207"/>
      <c r="J194" s="207"/>
      <c r="K194" s="207"/>
      <c r="L194" s="207"/>
      <c r="M194" s="207"/>
      <c r="N194" s="207"/>
      <c r="O194" s="207"/>
      <c r="P194" s="207"/>
      <c r="Q194" s="207"/>
      <c r="R194" s="207" t="s">
        <v>744</v>
      </c>
      <c r="S194" s="207"/>
      <c r="T194" s="207"/>
      <c r="U194" s="207"/>
      <c r="V194" s="207"/>
    </row>
    <row r="195" spans="1:22">
      <c r="A195" s="207" t="s">
        <v>946</v>
      </c>
      <c r="B195" s="207" t="s">
        <v>39</v>
      </c>
      <c r="C195" s="207">
        <v>-11.43</v>
      </c>
      <c r="D195" s="207">
        <v>4.1147999999999998</v>
      </c>
      <c r="E195" s="207" t="s">
        <v>48</v>
      </c>
      <c r="F195" s="207"/>
      <c r="G195" s="207"/>
      <c r="H195" s="207"/>
      <c r="I195" s="207"/>
      <c r="J195" s="207"/>
      <c r="K195" s="207"/>
      <c r="L195" s="207"/>
      <c r="M195" s="207"/>
      <c r="N195" s="207"/>
      <c r="O195" s="207"/>
      <c r="P195" s="207"/>
      <c r="Q195" s="207"/>
      <c r="R195" s="207" t="s">
        <v>744</v>
      </c>
      <c r="S195" s="207"/>
      <c r="T195" s="207"/>
      <c r="U195" s="207"/>
      <c r="V195" s="207"/>
    </row>
    <row r="196" spans="1:22">
      <c r="A196" s="207" t="s">
        <v>947</v>
      </c>
      <c r="B196" s="207" t="s">
        <v>477</v>
      </c>
      <c r="C196" s="207">
        <v>11.43</v>
      </c>
      <c r="D196" s="207">
        <v>2.286</v>
      </c>
      <c r="E196" s="207" t="s">
        <v>844</v>
      </c>
      <c r="F196" s="207" t="s">
        <v>751</v>
      </c>
      <c r="G196" s="207">
        <v>1</v>
      </c>
      <c r="H196" s="207"/>
      <c r="I196" s="207"/>
      <c r="J196" s="207"/>
      <c r="K196" s="207"/>
      <c r="L196" s="207"/>
      <c r="M196" s="207"/>
      <c r="N196" s="207"/>
      <c r="O196" s="207"/>
      <c r="P196" s="207"/>
      <c r="Q196" s="207"/>
      <c r="R196" s="207" t="s">
        <v>845</v>
      </c>
      <c r="S196" s="207"/>
      <c r="T196" s="207"/>
      <c r="U196" s="207"/>
      <c r="V196" s="207" t="s">
        <v>744</v>
      </c>
    </row>
    <row r="197" spans="1:22">
      <c r="A197" s="207" t="s">
        <v>948</v>
      </c>
      <c r="B197" s="207" t="s">
        <v>39</v>
      </c>
      <c r="C197" s="207">
        <v>-17.8308</v>
      </c>
      <c r="D197" s="207">
        <v>4.1147999999999998</v>
      </c>
      <c r="E197" s="207" t="s">
        <v>48</v>
      </c>
      <c r="F197" s="207"/>
      <c r="G197" s="207"/>
      <c r="H197" s="207"/>
      <c r="I197" s="207"/>
      <c r="J197" s="207"/>
      <c r="K197" s="207"/>
      <c r="L197" s="207"/>
      <c r="M197" s="207"/>
      <c r="N197" s="207"/>
      <c r="O197" s="207"/>
      <c r="P197" s="207"/>
      <c r="Q197" s="207"/>
      <c r="R197" s="207" t="s">
        <v>744</v>
      </c>
      <c r="S197" s="207"/>
      <c r="T197" s="207"/>
      <c r="U197" s="207"/>
      <c r="V197" s="207"/>
    </row>
    <row r="198" spans="1:22">
      <c r="A198" s="207" t="s">
        <v>949</v>
      </c>
      <c r="B198" s="207" t="s">
        <v>39</v>
      </c>
      <c r="C198" s="207">
        <v>13.258800000000001</v>
      </c>
      <c r="D198" s="207">
        <v>-17.8308</v>
      </c>
      <c r="E198" s="207" t="s">
        <v>48</v>
      </c>
      <c r="F198" s="207"/>
      <c r="G198" s="207"/>
      <c r="H198" s="207"/>
      <c r="I198" s="207"/>
      <c r="J198" s="207"/>
      <c r="K198" s="207"/>
      <c r="L198" s="207"/>
      <c r="M198" s="207"/>
      <c r="N198" s="207"/>
      <c r="O198" s="207"/>
      <c r="P198" s="207"/>
      <c r="Q198" s="207"/>
      <c r="R198" s="207" t="s">
        <v>744</v>
      </c>
      <c r="S198" s="207"/>
      <c r="T198" s="207"/>
      <c r="U198" s="207"/>
      <c r="V198" s="207"/>
    </row>
    <row r="199" spans="1:22">
      <c r="A199" s="207" t="s">
        <v>950</v>
      </c>
      <c r="B199" s="207" t="s">
        <v>39</v>
      </c>
      <c r="C199" s="207">
        <v>12.3444</v>
      </c>
      <c r="D199" s="207">
        <v>-17.8308</v>
      </c>
      <c r="E199" s="207" t="s">
        <v>48</v>
      </c>
      <c r="F199" s="207"/>
      <c r="G199" s="207"/>
      <c r="H199" s="207"/>
      <c r="I199" s="207"/>
      <c r="J199" s="207"/>
      <c r="K199" s="207"/>
      <c r="L199" s="207"/>
      <c r="M199" s="207"/>
      <c r="N199" s="207"/>
      <c r="O199" s="207"/>
      <c r="P199" s="207"/>
      <c r="Q199" s="207"/>
      <c r="R199" s="207" t="s">
        <v>744</v>
      </c>
      <c r="S199" s="207"/>
      <c r="T199" s="207"/>
      <c r="U199" s="207"/>
      <c r="V199" s="207"/>
    </row>
    <row r="200" spans="1:22">
      <c r="A200" s="207" t="s">
        <v>951</v>
      </c>
      <c r="B200" s="207" t="s">
        <v>480</v>
      </c>
      <c r="C200" s="207">
        <v>11.43</v>
      </c>
      <c r="D200" s="207">
        <v>4.1147999999999998</v>
      </c>
      <c r="E200" s="207" t="s">
        <v>844</v>
      </c>
      <c r="F200" s="207" t="s">
        <v>751</v>
      </c>
      <c r="G200" s="207">
        <v>1</v>
      </c>
      <c r="H200" s="207"/>
      <c r="I200" s="207"/>
      <c r="J200" s="207"/>
      <c r="K200" s="207"/>
      <c r="L200" s="207"/>
      <c r="M200" s="207"/>
      <c r="N200" s="207"/>
      <c r="O200" s="207"/>
      <c r="P200" s="207"/>
      <c r="Q200" s="207"/>
      <c r="R200" s="207" t="s">
        <v>845</v>
      </c>
      <c r="S200" s="207"/>
      <c r="T200" s="207"/>
      <c r="U200" s="207"/>
      <c r="V200" s="207" t="s">
        <v>744</v>
      </c>
    </row>
    <row r="201" spans="1:22">
      <c r="A201" s="207" t="s">
        <v>952</v>
      </c>
      <c r="B201" s="207" t="s">
        <v>483</v>
      </c>
      <c r="C201" s="207">
        <v>11.43</v>
      </c>
      <c r="D201" s="207">
        <v>3.2004000000000001</v>
      </c>
      <c r="E201" s="207" t="s">
        <v>844</v>
      </c>
      <c r="F201" s="207" t="s">
        <v>751</v>
      </c>
      <c r="G201" s="207">
        <v>1</v>
      </c>
      <c r="H201" s="207"/>
      <c r="I201" s="207"/>
      <c r="J201" s="207"/>
      <c r="K201" s="207"/>
      <c r="L201" s="207"/>
      <c r="M201" s="207"/>
      <c r="N201" s="207"/>
      <c r="O201" s="207"/>
      <c r="P201" s="207"/>
      <c r="Q201" s="207"/>
      <c r="R201" s="207" t="s">
        <v>845</v>
      </c>
      <c r="S201" s="207"/>
      <c r="T201" s="207"/>
      <c r="U201" s="207"/>
      <c r="V201" s="207" t="s">
        <v>744</v>
      </c>
    </row>
    <row r="202" spans="1:22">
      <c r="A202" s="207" t="s">
        <v>953</v>
      </c>
      <c r="B202" s="207" t="s">
        <v>486</v>
      </c>
      <c r="C202" s="207">
        <v>1.3715999999999999</v>
      </c>
      <c r="D202" s="207">
        <v>13.258800000000001</v>
      </c>
      <c r="E202" s="207" t="s">
        <v>844</v>
      </c>
      <c r="F202" s="207" t="s">
        <v>751</v>
      </c>
      <c r="G202" s="207">
        <v>1</v>
      </c>
      <c r="H202" s="207"/>
      <c r="I202" s="207"/>
      <c r="J202" s="207"/>
      <c r="K202" s="207"/>
      <c r="L202" s="207"/>
      <c r="M202" s="207"/>
      <c r="N202" s="207"/>
      <c r="O202" s="207"/>
      <c r="P202" s="207"/>
      <c r="Q202" s="207"/>
      <c r="R202" s="207" t="s">
        <v>845</v>
      </c>
      <c r="S202" s="207"/>
      <c r="T202" s="207"/>
      <c r="U202" s="207"/>
      <c r="V202" s="207" t="s">
        <v>744</v>
      </c>
    </row>
    <row r="203" spans="1:22">
      <c r="A203" s="207" t="s">
        <v>954</v>
      </c>
      <c r="B203" s="207" t="s">
        <v>489</v>
      </c>
      <c r="C203" s="207">
        <v>1.3715999999999999</v>
      </c>
      <c r="D203" s="207">
        <v>10.515599999999999</v>
      </c>
      <c r="E203" s="207" t="s">
        <v>844</v>
      </c>
      <c r="F203" s="207" t="s">
        <v>751</v>
      </c>
      <c r="G203" s="207">
        <v>1</v>
      </c>
      <c r="H203" s="207"/>
      <c r="I203" s="207"/>
      <c r="J203" s="207"/>
      <c r="K203" s="207"/>
      <c r="L203" s="207"/>
      <c r="M203" s="207"/>
      <c r="N203" s="207"/>
      <c r="O203" s="207"/>
      <c r="P203" s="207"/>
      <c r="Q203" s="207"/>
      <c r="R203" s="207" t="s">
        <v>845</v>
      </c>
      <c r="S203" s="207"/>
      <c r="T203" s="207"/>
      <c r="U203" s="207"/>
      <c r="V203" s="207" t="s">
        <v>744</v>
      </c>
    </row>
    <row r="204" spans="1:22">
      <c r="A204" s="207" t="s">
        <v>955</v>
      </c>
      <c r="B204" s="207" t="s">
        <v>492</v>
      </c>
      <c r="C204" s="207">
        <v>17.8308</v>
      </c>
      <c r="D204" s="207">
        <v>-1.3715999999999999</v>
      </c>
      <c r="E204" s="207" t="s">
        <v>844</v>
      </c>
      <c r="F204" s="207" t="s">
        <v>751</v>
      </c>
      <c r="G204" s="207">
        <v>1</v>
      </c>
      <c r="H204" s="207"/>
      <c r="I204" s="207"/>
      <c r="J204" s="207"/>
      <c r="K204" s="207"/>
      <c r="L204" s="207"/>
      <c r="M204" s="207"/>
      <c r="N204" s="207"/>
      <c r="O204" s="207"/>
      <c r="P204" s="207"/>
      <c r="Q204" s="207"/>
      <c r="R204" s="207" t="s">
        <v>845</v>
      </c>
      <c r="S204" s="207"/>
      <c r="T204" s="207"/>
      <c r="U204" s="207"/>
      <c r="V204" s="207" t="s">
        <v>744</v>
      </c>
    </row>
    <row r="205" spans="1:22">
      <c r="A205" s="207" t="s">
        <v>956</v>
      </c>
      <c r="B205" s="207" t="s">
        <v>493</v>
      </c>
      <c r="C205" s="207">
        <v>16.916399999999999</v>
      </c>
      <c r="D205" s="207">
        <v>-1.3715999999999999</v>
      </c>
      <c r="E205" s="207" t="s">
        <v>844</v>
      </c>
      <c r="F205" s="207" t="s">
        <v>751</v>
      </c>
      <c r="G205" s="207">
        <v>1</v>
      </c>
      <c r="H205" s="207"/>
      <c r="I205" s="207"/>
      <c r="J205" s="207"/>
      <c r="K205" s="207"/>
      <c r="L205" s="207"/>
      <c r="M205" s="207"/>
      <c r="N205" s="207"/>
      <c r="O205" s="207"/>
      <c r="P205" s="207"/>
      <c r="Q205" s="207"/>
      <c r="R205" s="207" t="s">
        <v>845</v>
      </c>
      <c r="S205" s="207"/>
      <c r="T205" s="207"/>
      <c r="U205" s="207"/>
      <c r="V205" s="207" t="s">
        <v>744</v>
      </c>
    </row>
    <row r="206" spans="1:22">
      <c r="A206" s="207" t="s">
        <v>957</v>
      </c>
      <c r="B206" s="207" t="s">
        <v>494</v>
      </c>
      <c r="C206" s="207">
        <v>16.916399999999999</v>
      </c>
      <c r="D206" s="207">
        <v>-2.286</v>
      </c>
      <c r="E206" s="207" t="s">
        <v>844</v>
      </c>
      <c r="F206" s="207" t="s">
        <v>751</v>
      </c>
      <c r="G206" s="207">
        <v>1</v>
      </c>
      <c r="H206" s="207"/>
      <c r="I206" s="207"/>
      <c r="J206" s="207"/>
      <c r="K206" s="207"/>
      <c r="L206" s="207"/>
      <c r="M206" s="207"/>
      <c r="N206" s="207"/>
      <c r="O206" s="207"/>
      <c r="P206" s="207"/>
      <c r="Q206" s="207"/>
      <c r="R206" s="207" t="s">
        <v>845</v>
      </c>
      <c r="S206" s="207"/>
      <c r="T206" s="207"/>
      <c r="U206" s="207"/>
      <c r="V206" s="207"/>
    </row>
    <row r="207" spans="1:22">
      <c r="A207" s="207" t="s">
        <v>958</v>
      </c>
      <c r="B207" s="207" t="s">
        <v>495</v>
      </c>
      <c r="C207" s="207">
        <v>16.001999999999999</v>
      </c>
      <c r="D207" s="207">
        <v>-3.2004000000000001</v>
      </c>
      <c r="E207" s="207" t="s">
        <v>844</v>
      </c>
      <c r="F207" s="207" t="s">
        <v>751</v>
      </c>
      <c r="G207" s="207">
        <v>1</v>
      </c>
      <c r="H207" s="207"/>
      <c r="I207" s="207"/>
      <c r="J207" s="207"/>
      <c r="K207" s="207"/>
      <c r="L207" s="207"/>
      <c r="M207" s="207"/>
      <c r="N207" s="207"/>
      <c r="O207" s="207"/>
      <c r="P207" s="207"/>
      <c r="Q207" s="207"/>
      <c r="R207" s="207" t="s">
        <v>845</v>
      </c>
      <c r="S207" s="207"/>
      <c r="T207" s="207"/>
      <c r="U207" s="207"/>
      <c r="V207" s="207" t="s">
        <v>744</v>
      </c>
    </row>
    <row r="208" spans="1:22">
      <c r="A208" s="207" t="s">
        <v>959</v>
      </c>
      <c r="B208" s="207" t="s">
        <v>496</v>
      </c>
      <c r="C208" s="207">
        <v>17.8308</v>
      </c>
      <c r="D208" s="207">
        <v>-3.2004000000000001</v>
      </c>
      <c r="E208" s="207" t="s">
        <v>844</v>
      </c>
      <c r="F208" s="207" t="s">
        <v>751</v>
      </c>
      <c r="G208" s="207">
        <v>1</v>
      </c>
      <c r="H208" s="207"/>
      <c r="I208" s="207"/>
      <c r="J208" s="207"/>
      <c r="K208" s="207"/>
      <c r="L208" s="207"/>
      <c r="M208" s="207"/>
      <c r="N208" s="207"/>
      <c r="O208" s="207"/>
      <c r="P208" s="207"/>
      <c r="Q208" s="207"/>
      <c r="R208" s="207" t="s">
        <v>845</v>
      </c>
      <c r="S208" s="207"/>
      <c r="T208" s="207"/>
      <c r="U208" s="207"/>
      <c r="V208" s="207" t="s">
        <v>744</v>
      </c>
    </row>
    <row r="209" spans="1:22">
      <c r="A209" s="207" t="s">
        <v>960</v>
      </c>
      <c r="B209" s="207" t="s">
        <v>497</v>
      </c>
      <c r="C209" s="207">
        <v>16.916399999999999</v>
      </c>
      <c r="D209" s="207">
        <v>-3.2004000000000001</v>
      </c>
      <c r="E209" s="207" t="s">
        <v>844</v>
      </c>
      <c r="F209" s="207" t="s">
        <v>751</v>
      </c>
      <c r="G209" s="207">
        <v>1</v>
      </c>
      <c r="H209" s="207"/>
      <c r="I209" s="207"/>
      <c r="J209" s="207"/>
      <c r="K209" s="207"/>
      <c r="L209" s="207"/>
      <c r="M209" s="207"/>
      <c r="N209" s="207"/>
      <c r="O209" s="207"/>
      <c r="P209" s="207"/>
      <c r="Q209" s="207"/>
      <c r="R209" s="207" t="s">
        <v>845</v>
      </c>
      <c r="S209" s="207"/>
      <c r="T209" s="207"/>
      <c r="U209" s="207"/>
      <c r="V209" s="207" t="s">
        <v>744</v>
      </c>
    </row>
    <row r="210" spans="1:22">
      <c r="A210" s="207" t="s">
        <v>961</v>
      </c>
      <c r="B210" s="207" t="s">
        <v>498</v>
      </c>
      <c r="C210" s="207">
        <v>16.001999999999999</v>
      </c>
      <c r="D210" s="207">
        <v>-1.3715999999999999</v>
      </c>
      <c r="E210" s="207" t="s">
        <v>844</v>
      </c>
      <c r="F210" s="207" t="s">
        <v>751</v>
      </c>
      <c r="G210" s="207">
        <v>1</v>
      </c>
      <c r="H210" s="207"/>
      <c r="I210" s="207"/>
      <c r="J210" s="207"/>
      <c r="K210" s="207"/>
      <c r="L210" s="207"/>
      <c r="M210" s="207"/>
      <c r="N210" s="207"/>
      <c r="O210" s="207"/>
      <c r="P210" s="207"/>
      <c r="Q210" s="207"/>
      <c r="R210" s="207" t="s">
        <v>845</v>
      </c>
      <c r="S210" s="207"/>
      <c r="T210" s="207"/>
      <c r="U210" s="207"/>
      <c r="V210" s="207" t="s">
        <v>744</v>
      </c>
    </row>
    <row r="211" spans="1:22">
      <c r="A211" s="207" t="s">
        <v>962</v>
      </c>
      <c r="B211" s="207" t="s">
        <v>39</v>
      </c>
      <c r="C211" s="207">
        <v>-11.43</v>
      </c>
      <c r="D211" s="207">
        <v>7.7724000000000002</v>
      </c>
      <c r="E211" s="207" t="s">
        <v>48</v>
      </c>
      <c r="F211" s="207"/>
      <c r="G211" s="207"/>
      <c r="H211" s="207"/>
      <c r="I211" s="207"/>
      <c r="J211" s="207"/>
      <c r="K211" s="207"/>
      <c r="L211" s="207"/>
      <c r="M211" s="207"/>
      <c r="N211" s="207"/>
      <c r="O211" s="207"/>
      <c r="P211" s="207"/>
      <c r="Q211" s="207"/>
      <c r="R211" s="207" t="s">
        <v>744</v>
      </c>
      <c r="S211" s="207"/>
      <c r="T211" s="207"/>
      <c r="U211" s="207"/>
      <c r="V211" s="207"/>
    </row>
    <row r="212" spans="1:22">
      <c r="A212" s="207" t="s">
        <v>963</v>
      </c>
      <c r="B212" s="207" t="s">
        <v>499</v>
      </c>
      <c r="C212" s="207">
        <v>16.001999999999999</v>
      </c>
      <c r="D212" s="207">
        <v>-2.286</v>
      </c>
      <c r="E212" s="207" t="s">
        <v>844</v>
      </c>
      <c r="F212" s="207" t="s">
        <v>751</v>
      </c>
      <c r="G212" s="207">
        <v>1</v>
      </c>
      <c r="H212" s="207"/>
      <c r="I212" s="207"/>
      <c r="J212" s="207"/>
      <c r="K212" s="207"/>
      <c r="L212" s="207"/>
      <c r="M212" s="207"/>
      <c r="N212" s="207"/>
      <c r="O212" s="207"/>
      <c r="P212" s="207"/>
      <c r="Q212" s="207"/>
      <c r="R212" s="207" t="s">
        <v>845</v>
      </c>
      <c r="S212" s="207"/>
      <c r="T212" s="207"/>
      <c r="U212" s="207"/>
      <c r="V212" s="207"/>
    </row>
    <row r="213" spans="1:22">
      <c r="A213" s="207" t="s">
        <v>964</v>
      </c>
      <c r="B213" s="207" t="s">
        <v>39</v>
      </c>
      <c r="C213" s="207">
        <v>-17.8308</v>
      </c>
      <c r="D213" s="207">
        <v>11.43</v>
      </c>
      <c r="E213" s="207" t="s">
        <v>48</v>
      </c>
      <c r="F213" s="207"/>
      <c r="G213" s="207"/>
      <c r="H213" s="207"/>
      <c r="I213" s="207"/>
      <c r="J213" s="207"/>
      <c r="K213" s="207"/>
      <c r="L213" s="207"/>
      <c r="M213" s="207"/>
      <c r="N213" s="207"/>
      <c r="O213" s="207"/>
      <c r="P213" s="207"/>
      <c r="Q213" s="207"/>
      <c r="R213" s="207" t="s">
        <v>744</v>
      </c>
      <c r="S213" s="207"/>
      <c r="T213" s="207"/>
      <c r="U213" s="207"/>
      <c r="V213" s="207"/>
    </row>
    <row r="214" spans="1:22">
      <c r="A214" s="207" t="s">
        <v>965</v>
      </c>
      <c r="B214" s="207" t="s">
        <v>39</v>
      </c>
      <c r="C214" s="207">
        <v>-16.916399999999999</v>
      </c>
      <c r="D214" s="207">
        <v>11.43</v>
      </c>
      <c r="E214" s="207" t="s">
        <v>48</v>
      </c>
      <c r="F214" s="207"/>
      <c r="G214" s="207"/>
      <c r="H214" s="207"/>
      <c r="I214" s="207"/>
      <c r="J214" s="207"/>
      <c r="K214" s="207"/>
      <c r="L214" s="207"/>
      <c r="M214" s="207"/>
      <c r="N214" s="207"/>
      <c r="O214" s="207"/>
      <c r="P214" s="207"/>
      <c r="Q214" s="207"/>
      <c r="R214" s="207" t="s">
        <v>744</v>
      </c>
      <c r="S214" s="207"/>
      <c r="T214" s="207"/>
      <c r="U214" s="207"/>
      <c r="V214" s="207"/>
    </row>
    <row r="215" spans="1:22">
      <c r="A215" s="207" t="s">
        <v>966</v>
      </c>
      <c r="B215" s="207" t="s">
        <v>500</v>
      </c>
      <c r="C215" s="207">
        <v>14.1732</v>
      </c>
      <c r="D215" s="207">
        <v>-0.4572</v>
      </c>
      <c r="E215" s="207" t="s">
        <v>844</v>
      </c>
      <c r="F215" s="207" t="s">
        <v>751</v>
      </c>
      <c r="G215" s="207">
        <v>1</v>
      </c>
      <c r="H215" s="207"/>
      <c r="I215" s="207"/>
      <c r="J215" s="207"/>
      <c r="K215" s="207"/>
      <c r="L215" s="207"/>
      <c r="M215" s="207"/>
      <c r="N215" s="207"/>
      <c r="O215" s="207"/>
      <c r="P215" s="207"/>
      <c r="Q215" s="207"/>
      <c r="R215" s="207" t="s">
        <v>845</v>
      </c>
      <c r="S215" s="207"/>
      <c r="T215" s="207"/>
      <c r="U215" s="207"/>
      <c r="V215" s="207" t="s">
        <v>744</v>
      </c>
    </row>
    <row r="216" spans="1:22">
      <c r="A216" s="207" t="s">
        <v>967</v>
      </c>
      <c r="B216" s="207" t="s">
        <v>39</v>
      </c>
      <c r="C216" s="207">
        <v>-14.1732</v>
      </c>
      <c r="D216" s="207">
        <v>10.515599999999999</v>
      </c>
      <c r="E216" s="207" t="s">
        <v>48</v>
      </c>
      <c r="F216" s="207"/>
      <c r="G216" s="207"/>
      <c r="H216" s="207"/>
      <c r="I216" s="207"/>
      <c r="J216" s="207"/>
      <c r="K216" s="207"/>
      <c r="L216" s="207"/>
      <c r="M216" s="207"/>
      <c r="N216" s="207"/>
      <c r="O216" s="207"/>
      <c r="P216" s="207"/>
      <c r="Q216" s="207"/>
      <c r="R216" s="207" t="s">
        <v>744</v>
      </c>
      <c r="S216" s="207"/>
      <c r="T216" s="207"/>
      <c r="U216" s="207"/>
      <c r="V216" s="207"/>
    </row>
    <row r="217" spans="1:22">
      <c r="A217" s="207" t="s">
        <v>968</v>
      </c>
      <c r="B217" s="207" t="s">
        <v>501</v>
      </c>
      <c r="C217" s="207">
        <v>13.258800000000001</v>
      </c>
      <c r="D217" s="207">
        <v>-0.4572</v>
      </c>
      <c r="E217" s="207" t="s">
        <v>844</v>
      </c>
      <c r="F217" s="207" t="s">
        <v>751</v>
      </c>
      <c r="G217" s="207">
        <v>1</v>
      </c>
      <c r="H217" s="207"/>
      <c r="I217" s="207"/>
      <c r="J217" s="207"/>
      <c r="K217" s="207"/>
      <c r="L217" s="207"/>
      <c r="M217" s="207"/>
      <c r="N217" s="207"/>
      <c r="O217" s="207"/>
      <c r="P217" s="207"/>
      <c r="Q217" s="207"/>
      <c r="R217" s="207" t="s">
        <v>845</v>
      </c>
      <c r="S217" s="207"/>
      <c r="T217" s="207"/>
      <c r="U217" s="207"/>
      <c r="V217" s="207" t="s">
        <v>744</v>
      </c>
    </row>
    <row r="218" spans="1:22" ht="13.15" customHeight="1">
      <c r="A218" s="207" t="s">
        <v>969</v>
      </c>
      <c r="B218" s="207" t="s">
        <v>502</v>
      </c>
      <c r="C218" s="207">
        <v>13.258800000000001</v>
      </c>
      <c r="D218" s="207">
        <v>-1.3715999999999999</v>
      </c>
      <c r="E218" s="207" t="s">
        <v>844</v>
      </c>
      <c r="F218" s="207" t="s">
        <v>751</v>
      </c>
      <c r="G218" s="207">
        <v>1</v>
      </c>
      <c r="H218" s="207"/>
      <c r="I218" s="207"/>
      <c r="J218" s="207"/>
      <c r="K218" s="207"/>
      <c r="L218" s="207"/>
      <c r="M218" s="207"/>
      <c r="N218" s="207"/>
      <c r="O218" s="207"/>
      <c r="P218" s="207"/>
      <c r="Q218" s="207"/>
      <c r="R218" s="207" t="s">
        <v>845</v>
      </c>
      <c r="S218" s="207"/>
      <c r="T218" s="207"/>
      <c r="U218" s="207"/>
      <c r="V218" s="207" t="s">
        <v>744</v>
      </c>
    </row>
    <row r="219" spans="1:22" ht="13.15" customHeight="1">
      <c r="A219" s="207" t="s">
        <v>970</v>
      </c>
      <c r="B219" s="207" t="s">
        <v>503</v>
      </c>
      <c r="C219" s="207">
        <v>13.258800000000001</v>
      </c>
      <c r="D219" s="207">
        <v>-2.286</v>
      </c>
      <c r="E219" s="207" t="s">
        <v>844</v>
      </c>
      <c r="F219" s="207" t="s">
        <v>751</v>
      </c>
      <c r="G219" s="207">
        <v>1</v>
      </c>
      <c r="H219" s="207"/>
      <c r="I219" s="207"/>
      <c r="J219" s="207"/>
      <c r="K219" s="207"/>
      <c r="L219" s="207"/>
      <c r="M219" s="207"/>
      <c r="N219" s="207"/>
      <c r="O219" s="207"/>
      <c r="P219" s="207"/>
      <c r="Q219" s="207"/>
      <c r="R219" s="207" t="s">
        <v>845</v>
      </c>
      <c r="S219" s="207"/>
      <c r="T219" s="207"/>
      <c r="U219" s="207"/>
      <c r="V219" s="207"/>
    </row>
    <row r="220" spans="1:22" ht="13.15" customHeight="1">
      <c r="A220" s="207" t="s">
        <v>971</v>
      </c>
      <c r="B220" s="207" t="s">
        <v>504</v>
      </c>
      <c r="C220" s="207">
        <v>14.1732</v>
      </c>
      <c r="D220" s="207">
        <v>-2.286</v>
      </c>
      <c r="E220" s="207" t="s">
        <v>844</v>
      </c>
      <c r="F220" s="207" t="s">
        <v>751</v>
      </c>
      <c r="G220" s="207">
        <v>1</v>
      </c>
      <c r="H220" s="207"/>
      <c r="I220" s="207"/>
      <c r="J220" s="207"/>
      <c r="K220" s="207"/>
      <c r="L220" s="207"/>
      <c r="M220" s="207"/>
      <c r="N220" s="207"/>
      <c r="O220" s="207"/>
      <c r="P220" s="207"/>
      <c r="Q220" s="207"/>
      <c r="R220" s="207" t="s">
        <v>845</v>
      </c>
      <c r="S220" s="207"/>
      <c r="T220" s="207"/>
      <c r="U220" s="207"/>
      <c r="V220" s="207" t="s">
        <v>744</v>
      </c>
    </row>
    <row r="221" spans="1:22" ht="13.15" customHeight="1">
      <c r="A221" s="207" t="s">
        <v>972</v>
      </c>
      <c r="B221" s="207" t="s">
        <v>39</v>
      </c>
      <c r="C221" s="207">
        <v>-14.1732</v>
      </c>
      <c r="D221" s="207">
        <v>3.2004000000000001</v>
      </c>
      <c r="E221" s="207" t="s">
        <v>48</v>
      </c>
      <c r="F221" s="207"/>
      <c r="G221" s="207"/>
      <c r="H221" s="207"/>
      <c r="I221" s="207"/>
      <c r="J221" s="207"/>
      <c r="K221" s="207"/>
      <c r="L221" s="207"/>
      <c r="M221" s="207"/>
      <c r="N221" s="207"/>
      <c r="O221" s="207"/>
      <c r="P221" s="207"/>
      <c r="Q221" s="207"/>
      <c r="R221" s="207" t="s">
        <v>744</v>
      </c>
      <c r="S221" s="207"/>
      <c r="T221" s="207"/>
      <c r="U221" s="207"/>
      <c r="V221" s="207"/>
    </row>
    <row r="222" spans="1:22" ht="13.15" customHeight="1">
      <c r="A222" s="207" t="s">
        <v>973</v>
      </c>
      <c r="B222" s="207" t="s">
        <v>505</v>
      </c>
      <c r="C222" s="207">
        <v>12.3444</v>
      </c>
      <c r="D222" s="207">
        <v>-2.286</v>
      </c>
      <c r="E222" s="207" t="s">
        <v>844</v>
      </c>
      <c r="F222" s="207" t="s">
        <v>751</v>
      </c>
      <c r="G222" s="207">
        <v>1</v>
      </c>
      <c r="H222" s="207"/>
      <c r="I222" s="207"/>
      <c r="J222" s="207"/>
      <c r="K222" s="207"/>
      <c r="L222" s="207"/>
      <c r="M222" s="207"/>
      <c r="N222" s="207"/>
      <c r="O222" s="207"/>
      <c r="P222" s="207"/>
      <c r="Q222" s="207"/>
      <c r="R222" s="207" t="s">
        <v>845</v>
      </c>
      <c r="S222" s="207"/>
      <c r="T222" s="207"/>
      <c r="U222" s="207"/>
      <c r="V222" s="207"/>
    </row>
    <row r="223" spans="1:22" ht="13.15" customHeight="1">
      <c r="A223" s="207" t="s">
        <v>974</v>
      </c>
      <c r="B223" s="207" t="s">
        <v>506</v>
      </c>
      <c r="C223" s="207">
        <v>12.3444</v>
      </c>
      <c r="D223" s="207">
        <v>-0.4572</v>
      </c>
      <c r="E223" s="207" t="s">
        <v>844</v>
      </c>
      <c r="F223" s="207" t="s">
        <v>751</v>
      </c>
      <c r="G223" s="207">
        <v>1</v>
      </c>
      <c r="H223" s="207"/>
      <c r="I223" s="207"/>
      <c r="J223" s="207"/>
      <c r="K223" s="207"/>
      <c r="L223" s="207"/>
      <c r="M223" s="207"/>
      <c r="N223" s="207"/>
      <c r="O223" s="207"/>
      <c r="P223" s="207"/>
      <c r="Q223" s="207"/>
      <c r="R223" s="207" t="s">
        <v>845</v>
      </c>
      <c r="S223" s="207"/>
      <c r="T223" s="207"/>
      <c r="U223" s="207"/>
      <c r="V223" s="207"/>
    </row>
    <row r="224" spans="1:22" ht="13.15" customHeight="1">
      <c r="A224" s="207" t="s">
        <v>975</v>
      </c>
      <c r="B224" s="207" t="s">
        <v>39</v>
      </c>
      <c r="C224" s="207">
        <v>-14.1732</v>
      </c>
      <c r="D224" s="207">
        <v>5.0292000000000003</v>
      </c>
      <c r="E224" s="207" t="s">
        <v>48</v>
      </c>
      <c r="F224" s="207"/>
      <c r="G224" s="207"/>
      <c r="H224" s="207"/>
      <c r="I224" s="207"/>
      <c r="J224" s="207"/>
      <c r="K224" s="207"/>
      <c r="L224" s="207"/>
      <c r="M224" s="207"/>
      <c r="N224" s="207"/>
      <c r="O224" s="207"/>
      <c r="P224" s="207"/>
      <c r="Q224" s="207"/>
      <c r="R224" s="207" t="s">
        <v>744</v>
      </c>
      <c r="S224" s="207"/>
      <c r="T224" s="207"/>
      <c r="U224" s="207"/>
      <c r="V224" s="207"/>
    </row>
    <row r="225" spans="1:22" ht="13.15" customHeight="1">
      <c r="A225" s="207" t="s">
        <v>976</v>
      </c>
      <c r="B225" s="207" t="s">
        <v>507</v>
      </c>
      <c r="C225" s="207">
        <v>12.3444</v>
      </c>
      <c r="D225" s="207">
        <v>-1.3715999999999999</v>
      </c>
      <c r="E225" s="207" t="s">
        <v>844</v>
      </c>
      <c r="F225" s="207" t="s">
        <v>751</v>
      </c>
      <c r="G225" s="207">
        <v>1</v>
      </c>
      <c r="H225" s="207"/>
      <c r="I225" s="207"/>
      <c r="J225" s="207"/>
      <c r="K225" s="207"/>
      <c r="L225" s="207"/>
      <c r="M225" s="207"/>
      <c r="N225" s="207"/>
      <c r="O225" s="207"/>
      <c r="P225" s="207"/>
      <c r="Q225" s="207"/>
      <c r="R225" s="207" t="s">
        <v>845</v>
      </c>
      <c r="S225" s="207"/>
      <c r="T225" s="207"/>
      <c r="U225" s="207"/>
      <c r="V225" s="207" t="s">
        <v>744</v>
      </c>
    </row>
    <row r="226" spans="1:22" ht="13.15" customHeight="1">
      <c r="A226" s="207" t="s">
        <v>977</v>
      </c>
      <c r="B226" s="207" t="s">
        <v>170</v>
      </c>
      <c r="C226" s="207">
        <v>-9.6012000000000004</v>
      </c>
      <c r="D226" s="207">
        <v>10.515599999999999</v>
      </c>
      <c r="E226" s="207" t="s">
        <v>169</v>
      </c>
      <c r="F226" s="207"/>
      <c r="G226" s="207"/>
      <c r="H226" s="207"/>
      <c r="I226" s="207"/>
      <c r="J226" s="207"/>
      <c r="K226" s="207"/>
      <c r="L226" s="207"/>
      <c r="M226" s="207"/>
      <c r="N226" s="207"/>
      <c r="O226" s="207"/>
      <c r="P226" s="207"/>
      <c r="Q226" s="207"/>
      <c r="R226" s="207" t="s">
        <v>744</v>
      </c>
      <c r="S226" s="207"/>
      <c r="T226" s="207"/>
      <c r="U226" s="207"/>
      <c r="V226" s="207" t="s">
        <v>744</v>
      </c>
    </row>
    <row r="227" spans="1:22" ht="13.15" customHeight="1">
      <c r="A227" s="207" t="s">
        <v>978</v>
      </c>
      <c r="B227" s="207" t="s">
        <v>39</v>
      </c>
      <c r="C227" s="207">
        <v>-13.258800000000001</v>
      </c>
      <c r="D227" s="207">
        <v>3.2004000000000001</v>
      </c>
      <c r="E227" s="207" t="s">
        <v>48</v>
      </c>
      <c r="F227" s="207"/>
      <c r="G227" s="207"/>
      <c r="H227" s="207"/>
      <c r="I227" s="207"/>
      <c r="J227" s="207"/>
      <c r="K227" s="207"/>
      <c r="L227" s="207"/>
      <c r="M227" s="207"/>
      <c r="N227" s="207"/>
      <c r="O227" s="207"/>
      <c r="P227" s="207"/>
      <c r="Q227" s="207"/>
      <c r="R227" s="207" t="s">
        <v>744</v>
      </c>
      <c r="S227" s="207"/>
      <c r="T227" s="207"/>
      <c r="U227" s="207"/>
      <c r="V227" s="207"/>
    </row>
    <row r="228" spans="1:22">
      <c r="A228" s="207" t="s">
        <v>979</v>
      </c>
      <c r="B228" s="207" t="s">
        <v>39</v>
      </c>
      <c r="C228" s="207">
        <v>-13.258800000000001</v>
      </c>
      <c r="D228" s="207">
        <v>1.3715999999999999</v>
      </c>
      <c r="E228" s="207" t="s">
        <v>48</v>
      </c>
      <c r="F228" s="207"/>
      <c r="G228" s="207"/>
      <c r="H228" s="207"/>
      <c r="I228" s="207"/>
      <c r="J228" s="207"/>
      <c r="K228" s="207"/>
      <c r="L228" s="207"/>
      <c r="M228" s="207"/>
      <c r="N228" s="207"/>
      <c r="O228" s="207"/>
      <c r="P228" s="207"/>
      <c r="Q228" s="207"/>
      <c r="R228" s="207" t="s">
        <v>744</v>
      </c>
      <c r="S228" s="207"/>
      <c r="T228" s="207"/>
      <c r="U228" s="207"/>
      <c r="V228" s="207"/>
    </row>
    <row r="229" spans="1:22" ht="13.15" customHeight="1">
      <c r="A229" s="207" t="s">
        <v>980</v>
      </c>
      <c r="B229" s="207" t="s">
        <v>170</v>
      </c>
      <c r="C229" s="207">
        <v>-10.515599999999999</v>
      </c>
      <c r="D229" s="207">
        <v>11.43</v>
      </c>
      <c r="E229" s="207" t="s">
        <v>169</v>
      </c>
      <c r="F229" s="207"/>
      <c r="G229" s="207"/>
      <c r="H229" s="207"/>
      <c r="I229" s="207"/>
      <c r="J229" s="207"/>
      <c r="K229" s="207"/>
      <c r="L229" s="207"/>
      <c r="M229" s="207"/>
      <c r="N229" s="207"/>
      <c r="O229" s="207"/>
      <c r="P229" s="207"/>
      <c r="Q229" s="207"/>
      <c r="R229" s="207" t="s">
        <v>744</v>
      </c>
      <c r="S229" s="207"/>
      <c r="T229" s="207"/>
      <c r="U229" s="207"/>
      <c r="V229" s="207" t="s">
        <v>744</v>
      </c>
    </row>
    <row r="230" spans="1:22">
      <c r="A230" s="207" t="s">
        <v>981</v>
      </c>
      <c r="B230" s="207" t="s">
        <v>170</v>
      </c>
      <c r="C230" s="207">
        <v>-11.43</v>
      </c>
      <c r="D230" s="207">
        <v>11.43</v>
      </c>
      <c r="E230" s="207" t="s">
        <v>169</v>
      </c>
      <c r="F230" s="207"/>
      <c r="G230" s="207"/>
      <c r="H230" s="207"/>
      <c r="I230" s="207"/>
      <c r="J230" s="207"/>
      <c r="K230" s="207"/>
      <c r="L230" s="207"/>
      <c r="M230" s="207"/>
      <c r="N230" s="207"/>
      <c r="O230" s="207"/>
      <c r="P230" s="207"/>
      <c r="Q230" s="207"/>
      <c r="R230" s="207" t="s">
        <v>744</v>
      </c>
      <c r="S230" s="207"/>
      <c r="T230" s="207"/>
      <c r="U230" s="207"/>
      <c r="V230" s="207" t="s">
        <v>744</v>
      </c>
    </row>
    <row r="231" spans="1:22">
      <c r="A231" s="207" t="s">
        <v>982</v>
      </c>
      <c r="B231" s="207" t="s">
        <v>81</v>
      </c>
      <c r="C231" s="207">
        <v>-11.43</v>
      </c>
      <c r="D231" s="207">
        <v>12.3444</v>
      </c>
      <c r="E231" s="207" t="s">
        <v>80</v>
      </c>
      <c r="F231" s="207"/>
      <c r="G231" s="207"/>
      <c r="H231" s="207"/>
      <c r="I231" s="207"/>
      <c r="J231" s="207"/>
      <c r="K231" s="207"/>
      <c r="L231" s="207"/>
      <c r="M231" s="207"/>
      <c r="N231" s="207"/>
      <c r="O231" s="207"/>
      <c r="P231" s="207"/>
      <c r="Q231" s="207"/>
      <c r="R231" s="207" t="s">
        <v>744</v>
      </c>
      <c r="S231" s="207"/>
      <c r="T231" s="207"/>
      <c r="U231" s="207"/>
      <c r="V231" s="207" t="s">
        <v>744</v>
      </c>
    </row>
    <row r="232" spans="1:22" ht="13.15" customHeight="1">
      <c r="A232" s="207" t="s">
        <v>983</v>
      </c>
      <c r="B232" s="207" t="s">
        <v>39</v>
      </c>
      <c r="C232" s="207">
        <v>-17.8308</v>
      </c>
      <c r="D232" s="207">
        <v>7.7724000000000002</v>
      </c>
      <c r="E232" s="207" t="s">
        <v>48</v>
      </c>
      <c r="F232" s="207"/>
      <c r="G232" s="207"/>
      <c r="H232" s="207"/>
      <c r="I232" s="207"/>
      <c r="J232" s="207"/>
      <c r="K232" s="207"/>
      <c r="L232" s="207"/>
      <c r="M232" s="207"/>
      <c r="N232" s="207"/>
      <c r="O232" s="207"/>
      <c r="P232" s="207"/>
      <c r="Q232" s="207"/>
      <c r="R232" s="207" t="s">
        <v>744</v>
      </c>
      <c r="S232" s="207"/>
      <c r="T232" s="207"/>
      <c r="U232" s="207"/>
      <c r="V232" s="207"/>
    </row>
    <row r="233" spans="1:22">
      <c r="A233" s="207" t="s">
        <v>984</v>
      </c>
      <c r="B233" s="207" t="s">
        <v>985</v>
      </c>
      <c r="C233" s="207">
        <v>-16.916399999999999</v>
      </c>
      <c r="D233" s="207">
        <v>-5.9436</v>
      </c>
      <c r="E233" s="207" t="s">
        <v>742</v>
      </c>
      <c r="F233" s="207" t="s">
        <v>743</v>
      </c>
      <c r="G233" s="207"/>
      <c r="H233" s="207"/>
      <c r="I233" s="207"/>
      <c r="J233" s="207"/>
      <c r="K233" s="207"/>
      <c r="L233" s="207"/>
      <c r="M233" s="207"/>
      <c r="N233" s="207"/>
      <c r="O233" s="207"/>
      <c r="P233" s="207"/>
      <c r="Q233" s="207">
        <v>20</v>
      </c>
      <c r="R233" s="207" t="s">
        <v>744</v>
      </c>
      <c r="S233" s="207" t="s">
        <v>986</v>
      </c>
      <c r="T233" s="207"/>
      <c r="U233" s="207"/>
      <c r="V233" s="207" t="s">
        <v>744</v>
      </c>
    </row>
    <row r="234" spans="1:22" ht="13.15" customHeight="1">
      <c r="A234" s="207" t="s">
        <v>987</v>
      </c>
      <c r="B234" s="207" t="s">
        <v>39</v>
      </c>
      <c r="C234" s="207">
        <v>-17.8308</v>
      </c>
      <c r="D234" s="207">
        <v>5.9436</v>
      </c>
      <c r="E234" s="207" t="s">
        <v>48</v>
      </c>
      <c r="F234" s="207"/>
      <c r="G234" s="207"/>
      <c r="H234" s="207"/>
      <c r="I234" s="207"/>
      <c r="J234" s="207"/>
      <c r="K234" s="207"/>
      <c r="L234" s="207"/>
      <c r="M234" s="207"/>
      <c r="N234" s="207"/>
      <c r="O234" s="207"/>
      <c r="P234" s="207"/>
      <c r="Q234" s="207"/>
      <c r="R234" s="207" t="s">
        <v>744</v>
      </c>
      <c r="S234" s="207"/>
      <c r="T234" s="207"/>
      <c r="U234" s="207"/>
      <c r="V234" s="207"/>
    </row>
    <row r="235" spans="1:22" ht="13.15" customHeight="1">
      <c r="A235" s="207" t="s">
        <v>988</v>
      </c>
      <c r="B235" s="207" t="s">
        <v>508</v>
      </c>
      <c r="C235" s="207">
        <v>4.1147999999999998</v>
      </c>
      <c r="D235" s="207">
        <v>17.8308</v>
      </c>
      <c r="E235" s="207" t="s">
        <v>844</v>
      </c>
      <c r="F235" s="207" t="s">
        <v>751</v>
      </c>
      <c r="G235" s="207">
        <v>1</v>
      </c>
      <c r="H235" s="207"/>
      <c r="I235" s="207"/>
      <c r="J235" s="207"/>
      <c r="K235" s="207"/>
      <c r="L235" s="207"/>
      <c r="M235" s="207"/>
      <c r="N235" s="207"/>
      <c r="O235" s="207"/>
      <c r="P235" s="207"/>
      <c r="Q235" s="207"/>
      <c r="R235" s="207" t="s">
        <v>845</v>
      </c>
      <c r="S235" s="207"/>
      <c r="T235" s="207"/>
      <c r="U235" s="207"/>
      <c r="V235" s="207" t="s">
        <v>744</v>
      </c>
    </row>
    <row r="236" spans="1:22" ht="13.15" customHeight="1">
      <c r="A236" s="207" t="s">
        <v>989</v>
      </c>
      <c r="B236" s="207" t="s">
        <v>39</v>
      </c>
      <c r="C236" s="207">
        <v>-17.8308</v>
      </c>
      <c r="D236" s="207">
        <v>9.6012000000000004</v>
      </c>
      <c r="E236" s="207" t="s">
        <v>48</v>
      </c>
      <c r="F236" s="207"/>
      <c r="G236" s="207"/>
      <c r="H236" s="207"/>
      <c r="I236" s="207"/>
      <c r="J236" s="207"/>
      <c r="K236" s="207"/>
      <c r="L236" s="207"/>
      <c r="M236" s="207"/>
      <c r="N236" s="207"/>
      <c r="O236" s="207"/>
      <c r="P236" s="207"/>
      <c r="Q236" s="207"/>
      <c r="R236" s="207" t="s">
        <v>744</v>
      </c>
      <c r="S236" s="207"/>
      <c r="T236" s="207"/>
      <c r="U236" s="207"/>
      <c r="V236" s="207"/>
    </row>
    <row r="237" spans="1:22" ht="13.15" customHeight="1">
      <c r="A237" s="207" t="s">
        <v>990</v>
      </c>
      <c r="B237" s="207" t="s">
        <v>39</v>
      </c>
      <c r="C237" s="207">
        <v>-16.916399999999999</v>
      </c>
      <c r="D237" s="207">
        <v>7.7724000000000002</v>
      </c>
      <c r="E237" s="207" t="s">
        <v>48</v>
      </c>
      <c r="F237" s="207"/>
      <c r="G237" s="207"/>
      <c r="H237" s="207"/>
      <c r="I237" s="207"/>
      <c r="J237" s="207"/>
      <c r="K237" s="207"/>
      <c r="L237" s="207"/>
      <c r="M237" s="207"/>
      <c r="N237" s="207"/>
      <c r="O237" s="207"/>
      <c r="P237" s="207"/>
      <c r="Q237" s="207"/>
      <c r="R237" s="207" t="s">
        <v>744</v>
      </c>
      <c r="S237" s="207"/>
      <c r="T237" s="207"/>
      <c r="U237" s="207"/>
      <c r="V237" s="207"/>
    </row>
    <row r="238" spans="1:22" ht="13.15" customHeight="1">
      <c r="A238" s="207" t="s">
        <v>991</v>
      </c>
      <c r="B238" s="207" t="s">
        <v>39</v>
      </c>
      <c r="C238" s="207">
        <v>-16.001999999999999</v>
      </c>
      <c r="D238" s="207">
        <v>5.9436</v>
      </c>
      <c r="E238" s="207" t="s">
        <v>48</v>
      </c>
      <c r="F238" s="207"/>
      <c r="G238" s="207"/>
      <c r="H238" s="207"/>
      <c r="I238" s="207"/>
      <c r="J238" s="207"/>
      <c r="K238" s="207"/>
      <c r="L238" s="207"/>
      <c r="M238" s="207"/>
      <c r="N238" s="207"/>
      <c r="O238" s="207"/>
      <c r="P238" s="207"/>
      <c r="Q238" s="207"/>
      <c r="R238" s="207" t="s">
        <v>744</v>
      </c>
      <c r="S238" s="207"/>
      <c r="T238" s="207"/>
      <c r="U238" s="207"/>
      <c r="V238" s="207"/>
    </row>
    <row r="239" spans="1:22" ht="13.15" customHeight="1">
      <c r="A239" s="207" t="s">
        <v>992</v>
      </c>
      <c r="B239" s="207" t="s">
        <v>993</v>
      </c>
      <c r="C239" s="207">
        <v>-11.43</v>
      </c>
      <c r="D239" s="207">
        <v>-5.9436</v>
      </c>
      <c r="E239" s="207" t="s">
        <v>742</v>
      </c>
      <c r="F239" s="207" t="s">
        <v>743</v>
      </c>
      <c r="G239" s="207"/>
      <c r="H239" s="207"/>
      <c r="I239" s="207"/>
      <c r="J239" s="207"/>
      <c r="K239" s="207"/>
      <c r="L239" s="207"/>
      <c r="M239" s="207"/>
      <c r="N239" s="207"/>
      <c r="O239" s="207"/>
      <c r="P239" s="207"/>
      <c r="Q239" s="207">
        <v>20</v>
      </c>
      <c r="R239" s="207" t="s">
        <v>744</v>
      </c>
      <c r="S239" s="207" t="s">
        <v>994</v>
      </c>
      <c r="T239" s="207"/>
      <c r="U239" s="207"/>
      <c r="V239" s="207" t="s">
        <v>744</v>
      </c>
    </row>
    <row r="240" spans="1:22" ht="13.15" customHeight="1">
      <c r="A240" s="207" t="s">
        <v>995</v>
      </c>
      <c r="B240" s="207" t="s">
        <v>170</v>
      </c>
      <c r="C240" s="207">
        <v>-9.6012000000000004</v>
      </c>
      <c r="D240" s="207">
        <v>9.6012000000000004</v>
      </c>
      <c r="E240" s="207" t="s">
        <v>169</v>
      </c>
      <c r="F240" s="207"/>
      <c r="G240" s="207"/>
      <c r="H240" s="207"/>
      <c r="I240" s="207"/>
      <c r="J240" s="207"/>
      <c r="K240" s="207"/>
      <c r="L240" s="207"/>
      <c r="M240" s="207"/>
      <c r="N240" s="207"/>
      <c r="O240" s="207"/>
      <c r="P240" s="207"/>
      <c r="Q240" s="207"/>
      <c r="R240" s="207" t="s">
        <v>744</v>
      </c>
      <c r="S240" s="207"/>
      <c r="T240" s="207"/>
      <c r="U240" s="207"/>
      <c r="V240" s="207"/>
    </row>
    <row r="241" spans="1:22" ht="13.15" customHeight="1">
      <c r="A241" s="207" t="s">
        <v>996</v>
      </c>
      <c r="B241" s="207" t="s">
        <v>39</v>
      </c>
      <c r="C241" s="207">
        <v>-16.916399999999999</v>
      </c>
      <c r="D241" s="207">
        <v>5.9436</v>
      </c>
      <c r="E241" s="207" t="s">
        <v>48</v>
      </c>
      <c r="F241" s="207"/>
      <c r="G241" s="207"/>
      <c r="H241" s="207"/>
      <c r="I241" s="207"/>
      <c r="J241" s="207"/>
      <c r="K241" s="207"/>
      <c r="L241" s="207"/>
      <c r="M241" s="207"/>
      <c r="N241" s="207"/>
      <c r="O241" s="207"/>
      <c r="P241" s="207"/>
      <c r="Q241" s="207"/>
      <c r="R241" s="207" t="s">
        <v>744</v>
      </c>
      <c r="S241" s="207"/>
      <c r="T241" s="207"/>
      <c r="U241" s="207"/>
      <c r="V241" s="207"/>
    </row>
    <row r="242" spans="1:22" ht="13.15" customHeight="1">
      <c r="A242" s="207" t="s">
        <v>997</v>
      </c>
      <c r="B242" s="207" t="s">
        <v>509</v>
      </c>
      <c r="C242" s="207">
        <v>4.1147999999999998</v>
      </c>
      <c r="D242" s="207">
        <v>16.916399999999999</v>
      </c>
      <c r="E242" s="207" t="s">
        <v>844</v>
      </c>
      <c r="F242" s="207" t="s">
        <v>751</v>
      </c>
      <c r="G242" s="207">
        <v>1</v>
      </c>
      <c r="H242" s="207"/>
      <c r="I242" s="207"/>
      <c r="J242" s="207"/>
      <c r="K242" s="207"/>
      <c r="L242" s="207"/>
      <c r="M242" s="207"/>
      <c r="N242" s="207"/>
      <c r="O242" s="207"/>
      <c r="P242" s="207"/>
      <c r="Q242" s="207"/>
      <c r="R242" s="207" t="s">
        <v>845</v>
      </c>
      <c r="S242" s="207"/>
      <c r="T242" s="207"/>
      <c r="U242" s="207"/>
      <c r="V242" s="207" t="s">
        <v>744</v>
      </c>
    </row>
    <row r="243" spans="1:22">
      <c r="A243" s="207" t="s">
        <v>998</v>
      </c>
      <c r="B243" s="207" t="s">
        <v>39</v>
      </c>
      <c r="C243" s="207">
        <v>-11.43</v>
      </c>
      <c r="D243" s="207">
        <v>-16.916399999999999</v>
      </c>
      <c r="E243" s="207" t="s">
        <v>48</v>
      </c>
      <c r="F243" s="207"/>
      <c r="G243" s="207"/>
      <c r="H243" s="207"/>
      <c r="I243" s="207"/>
      <c r="J243" s="207"/>
      <c r="K243" s="207"/>
      <c r="L243" s="207"/>
      <c r="M243" s="207"/>
      <c r="N243" s="207"/>
      <c r="O243" s="207"/>
      <c r="P243" s="207"/>
      <c r="Q243" s="207"/>
      <c r="R243" s="207" t="s">
        <v>744</v>
      </c>
      <c r="S243" s="207"/>
      <c r="T243" s="207"/>
      <c r="U243" s="207"/>
      <c r="V243" s="207"/>
    </row>
    <row r="244" spans="1:22" ht="13.15" customHeight="1">
      <c r="A244" s="207" t="s">
        <v>999</v>
      </c>
      <c r="B244" s="207" t="s">
        <v>49</v>
      </c>
      <c r="C244" s="207">
        <v>-14.1732</v>
      </c>
      <c r="D244" s="207">
        <v>-13.258800000000001</v>
      </c>
      <c r="E244" s="207" t="s">
        <v>48</v>
      </c>
      <c r="F244" s="207"/>
      <c r="G244" s="207"/>
      <c r="H244" s="207"/>
      <c r="I244" s="207"/>
      <c r="J244" s="207"/>
      <c r="K244" s="207"/>
      <c r="L244" s="207"/>
      <c r="M244" s="207"/>
      <c r="N244" s="207"/>
      <c r="O244" s="207"/>
      <c r="P244" s="207"/>
      <c r="Q244" s="207"/>
      <c r="R244" s="207" t="s">
        <v>744</v>
      </c>
      <c r="S244" s="207" t="s">
        <v>1000</v>
      </c>
      <c r="T244" s="207"/>
      <c r="U244" s="207"/>
      <c r="V244" s="207" t="s">
        <v>1001</v>
      </c>
    </row>
    <row r="245" spans="1:22" ht="13.15" customHeight="1">
      <c r="A245" s="207" t="s">
        <v>1002</v>
      </c>
      <c r="B245" s="207" t="s">
        <v>39</v>
      </c>
      <c r="C245" s="207">
        <v>-13.258800000000001</v>
      </c>
      <c r="D245" s="207">
        <v>-16.916399999999999</v>
      </c>
      <c r="E245" s="207" t="s">
        <v>48</v>
      </c>
      <c r="F245" s="207"/>
      <c r="G245" s="207"/>
      <c r="H245" s="207"/>
      <c r="I245" s="207"/>
      <c r="J245" s="207"/>
      <c r="K245" s="207"/>
      <c r="L245" s="207"/>
      <c r="M245" s="207"/>
      <c r="N245" s="207"/>
      <c r="O245" s="207"/>
      <c r="P245" s="207"/>
      <c r="Q245" s="207"/>
      <c r="R245" s="207" t="s">
        <v>744</v>
      </c>
      <c r="S245" s="207"/>
      <c r="T245" s="207"/>
      <c r="U245" s="207"/>
      <c r="V245" s="207"/>
    </row>
    <row r="246" spans="1:22">
      <c r="A246" s="207" t="s">
        <v>1003</v>
      </c>
      <c r="B246" s="207" t="s">
        <v>39</v>
      </c>
      <c r="C246" s="207">
        <v>-13.258800000000001</v>
      </c>
      <c r="D246" s="207">
        <v>-16.001999999999999</v>
      </c>
      <c r="E246" s="207" t="s">
        <v>48</v>
      </c>
      <c r="F246" s="207"/>
      <c r="G246" s="207"/>
      <c r="H246" s="207"/>
      <c r="I246" s="207"/>
      <c r="J246" s="207"/>
      <c r="K246" s="207"/>
      <c r="L246" s="207"/>
      <c r="M246" s="207"/>
      <c r="N246" s="207"/>
      <c r="O246" s="207"/>
      <c r="P246" s="207"/>
      <c r="Q246" s="207"/>
      <c r="R246" s="207" t="s">
        <v>744</v>
      </c>
      <c r="S246" s="207"/>
      <c r="T246" s="207"/>
      <c r="U246" s="207"/>
      <c r="V246" s="207"/>
    </row>
    <row r="247" spans="1:22">
      <c r="A247" s="207" t="s">
        <v>1004</v>
      </c>
      <c r="B247" s="207" t="s">
        <v>50</v>
      </c>
      <c r="C247" s="207">
        <v>-12.3444</v>
      </c>
      <c r="D247" s="207">
        <v>-12.3444</v>
      </c>
      <c r="E247" s="207" t="s">
        <v>48</v>
      </c>
      <c r="F247" s="207"/>
      <c r="G247" s="207"/>
      <c r="H247" s="207"/>
      <c r="I247" s="207"/>
      <c r="J247" s="207"/>
      <c r="K247" s="207"/>
      <c r="L247" s="207"/>
      <c r="M247" s="207"/>
      <c r="N247" s="207"/>
      <c r="O247" s="207"/>
      <c r="P247" s="207"/>
      <c r="Q247" s="207"/>
      <c r="R247" s="207" t="s">
        <v>744</v>
      </c>
      <c r="S247" s="207" t="s">
        <v>1000</v>
      </c>
      <c r="T247" s="207"/>
      <c r="U247" s="207"/>
      <c r="V247" s="207" t="s">
        <v>1001</v>
      </c>
    </row>
    <row r="248" spans="1:22">
      <c r="A248" s="207" t="s">
        <v>1005</v>
      </c>
      <c r="B248" s="207" t="s">
        <v>39</v>
      </c>
      <c r="C248" s="207">
        <v>-11.43</v>
      </c>
      <c r="D248" s="207">
        <v>-11.43</v>
      </c>
      <c r="E248" s="207" t="s">
        <v>48</v>
      </c>
      <c r="F248" s="207"/>
      <c r="G248" s="207"/>
      <c r="H248" s="207"/>
      <c r="I248" s="207"/>
      <c r="J248" s="207"/>
      <c r="K248" s="207"/>
      <c r="L248" s="207"/>
      <c r="M248" s="207"/>
      <c r="N248" s="207"/>
      <c r="O248" s="207"/>
      <c r="P248" s="207"/>
      <c r="Q248" s="207"/>
      <c r="R248" s="207" t="s">
        <v>744</v>
      </c>
      <c r="S248" s="207"/>
      <c r="T248" s="207"/>
      <c r="U248" s="207"/>
      <c r="V248" s="207"/>
    </row>
    <row r="249" spans="1:22">
      <c r="A249" s="207" t="s">
        <v>1006</v>
      </c>
      <c r="B249" s="207" t="s">
        <v>510</v>
      </c>
      <c r="C249" s="207">
        <v>7.7724000000000002</v>
      </c>
      <c r="D249" s="207">
        <v>15.0876</v>
      </c>
      <c r="E249" s="207" t="s">
        <v>844</v>
      </c>
      <c r="F249" s="207" t="s">
        <v>751</v>
      </c>
      <c r="G249" s="207">
        <v>1</v>
      </c>
      <c r="H249" s="207"/>
      <c r="I249" s="207"/>
      <c r="J249" s="207"/>
      <c r="K249" s="207"/>
      <c r="L249" s="207"/>
      <c r="M249" s="207"/>
      <c r="N249" s="207"/>
      <c r="O249" s="207"/>
      <c r="P249" s="207"/>
      <c r="Q249" s="207"/>
      <c r="R249" s="207" t="s">
        <v>845</v>
      </c>
      <c r="S249" s="207"/>
      <c r="T249" s="207"/>
      <c r="U249" s="207"/>
      <c r="V249" s="207" t="s">
        <v>744</v>
      </c>
    </row>
    <row r="250" spans="1:22">
      <c r="A250" s="207" t="s">
        <v>1007</v>
      </c>
      <c r="B250" s="207" t="s">
        <v>511</v>
      </c>
      <c r="C250" s="207">
        <v>8.6867999999999999</v>
      </c>
      <c r="D250" s="207">
        <v>15.0876</v>
      </c>
      <c r="E250" s="207" t="s">
        <v>844</v>
      </c>
      <c r="F250" s="207" t="s">
        <v>751</v>
      </c>
      <c r="G250" s="207">
        <v>1</v>
      </c>
      <c r="H250" s="207"/>
      <c r="I250" s="207"/>
      <c r="J250" s="207"/>
      <c r="K250" s="207"/>
      <c r="L250" s="207"/>
      <c r="M250" s="207"/>
      <c r="N250" s="207"/>
      <c r="O250" s="207"/>
      <c r="P250" s="207"/>
      <c r="Q250" s="207"/>
      <c r="R250" s="207" t="s">
        <v>845</v>
      </c>
      <c r="S250" s="207"/>
      <c r="T250" s="207"/>
      <c r="U250" s="207"/>
      <c r="V250" s="207" t="s">
        <v>744</v>
      </c>
    </row>
    <row r="251" spans="1:22">
      <c r="A251" s="207" t="s">
        <v>1008</v>
      </c>
      <c r="B251" s="207" t="s">
        <v>39</v>
      </c>
      <c r="C251" s="207">
        <v>9.6012000000000004</v>
      </c>
      <c r="D251" s="207">
        <v>16.001999999999999</v>
      </c>
      <c r="E251" s="207" t="s">
        <v>48</v>
      </c>
      <c r="F251" s="207"/>
      <c r="G251" s="207"/>
      <c r="H251" s="207"/>
      <c r="I251" s="207"/>
      <c r="J251" s="207"/>
      <c r="K251" s="207"/>
      <c r="L251" s="207"/>
      <c r="M251" s="207"/>
      <c r="N251" s="207"/>
      <c r="O251" s="207"/>
      <c r="P251" s="207"/>
      <c r="Q251" s="207"/>
      <c r="R251" s="207" t="s">
        <v>744</v>
      </c>
      <c r="S251" s="207"/>
      <c r="T251" s="207"/>
      <c r="U251" s="207"/>
      <c r="V251" s="207"/>
    </row>
    <row r="252" spans="1:22">
      <c r="A252" s="207" t="s">
        <v>1009</v>
      </c>
      <c r="B252" s="207" t="s">
        <v>512</v>
      </c>
      <c r="C252" s="207">
        <v>10.515599999999999</v>
      </c>
      <c r="D252" s="207">
        <v>16.916399999999999</v>
      </c>
      <c r="E252" s="207" t="s">
        <v>844</v>
      </c>
      <c r="F252" s="207" t="s">
        <v>751</v>
      </c>
      <c r="G252" s="207">
        <v>1</v>
      </c>
      <c r="H252" s="207"/>
      <c r="I252" s="207"/>
      <c r="J252" s="207"/>
      <c r="K252" s="207"/>
      <c r="L252" s="207"/>
      <c r="M252" s="207"/>
      <c r="N252" s="207"/>
      <c r="O252" s="207"/>
      <c r="P252" s="207"/>
      <c r="Q252" s="207"/>
      <c r="R252" s="207" t="s">
        <v>845</v>
      </c>
      <c r="S252" s="207"/>
      <c r="T252" s="207"/>
      <c r="U252" s="207"/>
      <c r="V252" s="207" t="s">
        <v>744</v>
      </c>
    </row>
    <row r="253" spans="1:22">
      <c r="A253" s="207" t="s">
        <v>1010</v>
      </c>
      <c r="B253" s="207" t="s">
        <v>513</v>
      </c>
      <c r="C253" s="207">
        <v>10.515599999999999</v>
      </c>
      <c r="D253" s="207">
        <v>14.1732</v>
      </c>
      <c r="E253" s="207" t="s">
        <v>844</v>
      </c>
      <c r="F253" s="207" t="s">
        <v>751</v>
      </c>
      <c r="G253" s="207">
        <v>1</v>
      </c>
      <c r="H253" s="207"/>
      <c r="I253" s="207"/>
      <c r="J253" s="207"/>
      <c r="K253" s="207"/>
      <c r="L253" s="207"/>
      <c r="M253" s="207"/>
      <c r="N253" s="207"/>
      <c r="O253" s="207"/>
      <c r="P253" s="207"/>
      <c r="Q253" s="207"/>
      <c r="R253" s="207" t="s">
        <v>845</v>
      </c>
      <c r="S253" s="207"/>
      <c r="T253" s="207"/>
      <c r="U253" s="207"/>
      <c r="V253" s="207" t="s">
        <v>744</v>
      </c>
    </row>
    <row r="254" spans="1:22">
      <c r="A254" s="207" t="s">
        <v>1011</v>
      </c>
      <c r="B254" s="207" t="s">
        <v>514</v>
      </c>
      <c r="C254" s="207">
        <v>-9.6012000000000004</v>
      </c>
      <c r="D254" s="207">
        <v>11.43</v>
      </c>
      <c r="E254" s="207" t="s">
        <v>750</v>
      </c>
      <c r="F254" s="207" t="s">
        <v>751</v>
      </c>
      <c r="G254" s="207">
        <v>1</v>
      </c>
      <c r="H254" s="207"/>
      <c r="I254" s="207"/>
      <c r="J254" s="207"/>
      <c r="K254" s="207"/>
      <c r="L254" s="207"/>
      <c r="M254" s="207"/>
      <c r="N254" s="207"/>
      <c r="O254" s="207"/>
      <c r="P254" s="207"/>
      <c r="Q254" s="207"/>
      <c r="R254" s="207" t="s">
        <v>752</v>
      </c>
      <c r="S254" s="207"/>
      <c r="T254" s="207"/>
      <c r="U254" s="207"/>
      <c r="V254" s="207" t="s">
        <v>744</v>
      </c>
    </row>
    <row r="255" spans="1:22">
      <c r="A255" s="207" t="s">
        <v>1012</v>
      </c>
      <c r="B255" s="207" t="s">
        <v>515</v>
      </c>
      <c r="C255" s="207">
        <v>8.6867999999999999</v>
      </c>
      <c r="D255" s="207">
        <v>9.6012000000000004</v>
      </c>
      <c r="E255" s="207" t="s">
        <v>750</v>
      </c>
      <c r="F255" s="207" t="s">
        <v>751</v>
      </c>
      <c r="G255" s="207">
        <v>1</v>
      </c>
      <c r="H255" s="207"/>
      <c r="I255" s="207"/>
      <c r="J255" s="207"/>
      <c r="K255" s="207"/>
      <c r="L255" s="207"/>
      <c r="M255" s="207"/>
      <c r="N255" s="207"/>
      <c r="O255" s="207"/>
      <c r="P255" s="207"/>
      <c r="Q255" s="207"/>
      <c r="R255" s="207" t="s">
        <v>752</v>
      </c>
      <c r="S255" s="207"/>
      <c r="T255" s="207"/>
      <c r="U255" s="207"/>
      <c r="V255" s="207" t="s">
        <v>744</v>
      </c>
    </row>
    <row r="256" spans="1:22">
      <c r="A256" s="207" t="s">
        <v>1013</v>
      </c>
      <c r="B256" s="207" t="s">
        <v>516</v>
      </c>
      <c r="C256" s="207">
        <v>8.6867999999999999</v>
      </c>
      <c r="D256" s="207">
        <v>10.515599999999999</v>
      </c>
      <c r="E256" s="207" t="s">
        <v>750</v>
      </c>
      <c r="F256" s="207" t="s">
        <v>751</v>
      </c>
      <c r="G256" s="207">
        <v>1</v>
      </c>
      <c r="H256" s="207"/>
      <c r="I256" s="207"/>
      <c r="J256" s="207"/>
      <c r="K256" s="207"/>
      <c r="L256" s="207"/>
      <c r="M256" s="207"/>
      <c r="N256" s="207"/>
      <c r="O256" s="207"/>
      <c r="P256" s="207"/>
      <c r="Q256" s="207"/>
      <c r="R256" s="207" t="s">
        <v>752</v>
      </c>
      <c r="S256" s="207"/>
      <c r="T256" s="207"/>
      <c r="U256" s="207"/>
      <c r="V256" s="207" t="s">
        <v>744</v>
      </c>
    </row>
    <row r="257" spans="1:22">
      <c r="A257" s="207" t="s">
        <v>1014</v>
      </c>
      <c r="B257" s="207" t="s">
        <v>39</v>
      </c>
      <c r="C257" s="207">
        <v>-16.001999999999999</v>
      </c>
      <c r="D257" s="207">
        <v>-5.9436</v>
      </c>
      <c r="E257" s="207" t="s">
        <v>48</v>
      </c>
      <c r="F257" s="207"/>
      <c r="G257" s="207"/>
      <c r="H257" s="207"/>
      <c r="I257" s="207"/>
      <c r="J257" s="207"/>
      <c r="K257" s="207"/>
      <c r="L257" s="207"/>
      <c r="M257" s="207"/>
      <c r="N257" s="207"/>
      <c r="O257" s="207"/>
      <c r="P257" s="207"/>
      <c r="Q257" s="207"/>
      <c r="R257" s="207" t="s">
        <v>744</v>
      </c>
      <c r="S257" s="207"/>
      <c r="T257" s="207"/>
      <c r="U257" s="207"/>
      <c r="V257" s="207"/>
    </row>
    <row r="258" spans="1:22">
      <c r="A258" s="207" t="s">
        <v>1015</v>
      </c>
      <c r="B258" s="207" t="s">
        <v>57</v>
      </c>
      <c r="C258" s="207">
        <v>-15.0876</v>
      </c>
      <c r="D258" s="207">
        <v>-13.258800000000001</v>
      </c>
      <c r="E258" s="207" t="s">
        <v>48</v>
      </c>
      <c r="F258" s="207"/>
      <c r="G258" s="207"/>
      <c r="H258" s="207"/>
      <c r="I258" s="207"/>
      <c r="J258" s="207"/>
      <c r="K258" s="207"/>
      <c r="L258" s="207"/>
      <c r="M258" s="207"/>
      <c r="N258" s="207"/>
      <c r="O258" s="207"/>
      <c r="P258" s="207"/>
      <c r="Q258" s="207"/>
      <c r="R258" s="207" t="s">
        <v>744</v>
      </c>
      <c r="S258" s="207" t="s">
        <v>1000</v>
      </c>
      <c r="T258" s="207"/>
      <c r="U258" s="207"/>
      <c r="V258" s="207" t="s">
        <v>1001</v>
      </c>
    </row>
    <row r="259" spans="1:22">
      <c r="A259" s="207" t="s">
        <v>1016</v>
      </c>
      <c r="B259" s="207" t="s">
        <v>52</v>
      </c>
      <c r="C259" s="207">
        <v>-15.0876</v>
      </c>
      <c r="D259" s="207">
        <v>-12.3444</v>
      </c>
      <c r="E259" s="207" t="s">
        <v>48</v>
      </c>
      <c r="F259" s="207"/>
      <c r="G259" s="207"/>
      <c r="H259" s="207"/>
      <c r="I259" s="207"/>
      <c r="J259" s="207"/>
      <c r="K259" s="207"/>
      <c r="L259" s="207"/>
      <c r="M259" s="207"/>
      <c r="N259" s="207"/>
      <c r="O259" s="207"/>
      <c r="P259" s="207"/>
      <c r="Q259" s="207"/>
      <c r="R259" s="207" t="s">
        <v>744</v>
      </c>
      <c r="S259" s="207" t="s">
        <v>1000</v>
      </c>
      <c r="T259" s="207"/>
      <c r="U259" s="207"/>
      <c r="V259" s="207" t="s">
        <v>1001</v>
      </c>
    </row>
    <row r="260" spans="1:22">
      <c r="A260" s="207" t="s">
        <v>1017</v>
      </c>
      <c r="B260" s="207" t="s">
        <v>39</v>
      </c>
      <c r="C260" s="207">
        <v>-14.1732</v>
      </c>
      <c r="D260" s="207">
        <v>-15.0876</v>
      </c>
      <c r="E260" s="207" t="s">
        <v>48</v>
      </c>
      <c r="F260" s="207"/>
      <c r="G260" s="207"/>
      <c r="H260" s="207"/>
      <c r="I260" s="207"/>
      <c r="J260" s="207"/>
      <c r="K260" s="207"/>
      <c r="L260" s="207"/>
      <c r="M260" s="207"/>
      <c r="N260" s="207"/>
      <c r="O260" s="207"/>
      <c r="P260" s="207"/>
      <c r="Q260" s="207"/>
      <c r="R260" s="207" t="s">
        <v>744</v>
      </c>
      <c r="S260" s="207"/>
      <c r="T260" s="207"/>
      <c r="U260" s="207"/>
      <c r="V260" s="207"/>
    </row>
    <row r="261" spans="1:22">
      <c r="A261" s="207" t="s">
        <v>1018</v>
      </c>
      <c r="B261" s="207" t="s">
        <v>39</v>
      </c>
      <c r="C261" s="207">
        <v>-16.001999999999999</v>
      </c>
      <c r="D261" s="207">
        <v>-16.916399999999999</v>
      </c>
      <c r="E261" s="207" t="s">
        <v>48</v>
      </c>
      <c r="F261" s="207"/>
      <c r="G261" s="207"/>
      <c r="H261" s="207"/>
      <c r="I261" s="207"/>
      <c r="J261" s="207"/>
      <c r="K261" s="207"/>
      <c r="L261" s="207"/>
      <c r="M261" s="207"/>
      <c r="N261" s="207"/>
      <c r="O261" s="207"/>
      <c r="P261" s="207"/>
      <c r="Q261" s="207"/>
      <c r="R261" s="207" t="s">
        <v>744</v>
      </c>
      <c r="S261" s="207"/>
      <c r="T261" s="207"/>
      <c r="U261" s="207"/>
      <c r="V261" s="207"/>
    </row>
    <row r="262" spans="1:22" ht="13.15" customHeight="1">
      <c r="A262" s="207" t="s">
        <v>1019</v>
      </c>
      <c r="B262" s="207" t="s">
        <v>39</v>
      </c>
      <c r="C262" s="207">
        <v>-12.3444</v>
      </c>
      <c r="D262" s="207">
        <v>16.916399999999999</v>
      </c>
      <c r="E262" s="207" t="s">
        <v>48</v>
      </c>
      <c r="F262" s="207"/>
      <c r="G262" s="207"/>
      <c r="H262" s="207"/>
      <c r="I262" s="207"/>
      <c r="J262" s="207"/>
      <c r="K262" s="207"/>
      <c r="L262" s="207"/>
      <c r="M262" s="207"/>
      <c r="N262" s="207"/>
      <c r="O262" s="207"/>
      <c r="P262" s="207"/>
      <c r="Q262" s="207"/>
      <c r="R262" s="207" t="s">
        <v>744</v>
      </c>
      <c r="S262" s="207"/>
      <c r="T262" s="207"/>
      <c r="U262" s="207"/>
      <c r="V262" s="207"/>
    </row>
    <row r="263" spans="1:22" ht="13.15" customHeight="1">
      <c r="A263" s="207" t="s">
        <v>1020</v>
      </c>
      <c r="B263" s="207" t="s">
        <v>39</v>
      </c>
      <c r="C263" s="207">
        <v>-14.1732</v>
      </c>
      <c r="D263" s="207">
        <v>16.916399999999999</v>
      </c>
      <c r="E263" s="207" t="s">
        <v>48</v>
      </c>
      <c r="F263" s="207"/>
      <c r="G263" s="207"/>
      <c r="H263" s="207"/>
      <c r="I263" s="207"/>
      <c r="J263" s="207"/>
      <c r="K263" s="207"/>
      <c r="L263" s="207"/>
      <c r="M263" s="207"/>
      <c r="N263" s="207"/>
      <c r="O263" s="207"/>
      <c r="P263" s="207"/>
      <c r="Q263" s="207"/>
      <c r="R263" s="207" t="s">
        <v>744</v>
      </c>
      <c r="S263" s="207"/>
      <c r="T263" s="207"/>
      <c r="U263" s="207"/>
      <c r="V263" s="207"/>
    </row>
    <row r="264" spans="1:22" ht="13.15" customHeight="1">
      <c r="A264" s="207" t="s">
        <v>1021</v>
      </c>
      <c r="B264" s="207" t="s">
        <v>39</v>
      </c>
      <c r="C264" s="207">
        <v>-17.8308</v>
      </c>
      <c r="D264" s="207">
        <v>13.258800000000001</v>
      </c>
      <c r="E264" s="207" t="s">
        <v>48</v>
      </c>
      <c r="F264" s="207"/>
      <c r="G264" s="207"/>
      <c r="H264" s="207"/>
      <c r="I264" s="207"/>
      <c r="J264" s="207"/>
      <c r="K264" s="207"/>
      <c r="L264" s="207"/>
      <c r="M264" s="207"/>
      <c r="N264" s="207"/>
      <c r="O264" s="207"/>
      <c r="P264" s="207"/>
      <c r="Q264" s="207"/>
      <c r="R264" s="207" t="s">
        <v>744</v>
      </c>
      <c r="S264" s="207"/>
      <c r="T264" s="207"/>
      <c r="U264" s="207"/>
      <c r="V264" s="207"/>
    </row>
    <row r="265" spans="1:22" ht="13.15" customHeight="1">
      <c r="A265" s="207" t="s">
        <v>1022</v>
      </c>
      <c r="B265" s="207" t="s">
        <v>517</v>
      </c>
      <c r="C265" s="207">
        <v>5.9436</v>
      </c>
      <c r="D265" s="207">
        <v>9.6012000000000004</v>
      </c>
      <c r="E265" s="207" t="s">
        <v>750</v>
      </c>
      <c r="F265" s="207" t="s">
        <v>751</v>
      </c>
      <c r="G265" s="207">
        <v>1</v>
      </c>
      <c r="H265" s="207"/>
      <c r="I265" s="207"/>
      <c r="J265" s="207"/>
      <c r="K265" s="207"/>
      <c r="L265" s="207"/>
      <c r="M265" s="207"/>
      <c r="N265" s="207"/>
      <c r="O265" s="207"/>
      <c r="P265" s="207"/>
      <c r="Q265" s="207"/>
      <c r="R265" s="207" t="s">
        <v>752</v>
      </c>
      <c r="S265" s="207"/>
      <c r="T265" s="207"/>
      <c r="U265" s="207"/>
      <c r="V265" s="207" t="s">
        <v>744</v>
      </c>
    </row>
    <row r="266" spans="1:22" ht="13.15" customHeight="1">
      <c r="A266" s="207" t="s">
        <v>1023</v>
      </c>
      <c r="B266" s="207" t="s">
        <v>518</v>
      </c>
      <c r="C266" s="207">
        <v>-8.6867999999999999</v>
      </c>
      <c r="D266" s="207">
        <v>15.0876</v>
      </c>
      <c r="E266" s="207" t="s">
        <v>755</v>
      </c>
      <c r="F266" s="207" t="s">
        <v>751</v>
      </c>
      <c r="G266" s="207">
        <v>1</v>
      </c>
      <c r="H266" s="207"/>
      <c r="I266" s="207"/>
      <c r="J266" s="207"/>
      <c r="K266" s="207"/>
      <c r="L266" s="207"/>
      <c r="M266" s="207"/>
      <c r="N266" s="207"/>
      <c r="O266" s="207"/>
      <c r="P266" s="207"/>
      <c r="Q266" s="207"/>
      <c r="R266" s="207" t="s">
        <v>752</v>
      </c>
      <c r="S266" s="207"/>
      <c r="T266" s="207"/>
      <c r="U266" s="207"/>
      <c r="V266" s="207" t="s">
        <v>744</v>
      </c>
    </row>
    <row r="267" spans="1:22" ht="13.15" customHeight="1">
      <c r="A267" s="207" t="s">
        <v>1024</v>
      </c>
      <c r="B267" s="207" t="s">
        <v>519</v>
      </c>
      <c r="C267" s="207">
        <v>-6.8579999999999997</v>
      </c>
      <c r="D267" s="207">
        <v>11.43</v>
      </c>
      <c r="E267" s="207" t="s">
        <v>755</v>
      </c>
      <c r="F267" s="207" t="s">
        <v>751</v>
      </c>
      <c r="G267" s="207">
        <v>1</v>
      </c>
      <c r="H267" s="207"/>
      <c r="I267" s="207"/>
      <c r="J267" s="207"/>
      <c r="K267" s="207"/>
      <c r="L267" s="207"/>
      <c r="M267" s="207"/>
      <c r="N267" s="207"/>
      <c r="O267" s="207"/>
      <c r="P267" s="207"/>
      <c r="Q267" s="207"/>
      <c r="R267" s="207" t="s">
        <v>752</v>
      </c>
      <c r="S267" s="207"/>
      <c r="T267" s="207"/>
      <c r="U267" s="207"/>
      <c r="V267" s="207" t="s">
        <v>744</v>
      </c>
    </row>
    <row r="268" spans="1:22">
      <c r="A268" s="207" t="s">
        <v>1025</v>
      </c>
      <c r="B268" s="207" t="s">
        <v>520</v>
      </c>
      <c r="C268" s="207">
        <v>-9.6012000000000004</v>
      </c>
      <c r="D268" s="207">
        <v>14.1732</v>
      </c>
      <c r="E268" s="207" t="s">
        <v>755</v>
      </c>
      <c r="F268" s="207" t="s">
        <v>751</v>
      </c>
      <c r="G268" s="207">
        <v>1</v>
      </c>
      <c r="H268" s="207"/>
      <c r="I268" s="207"/>
      <c r="J268" s="207"/>
      <c r="K268" s="207"/>
      <c r="L268" s="207"/>
      <c r="M268" s="207"/>
      <c r="N268" s="207"/>
      <c r="O268" s="207"/>
      <c r="P268" s="207"/>
      <c r="Q268" s="207"/>
      <c r="R268" s="207" t="s">
        <v>752</v>
      </c>
      <c r="S268" s="207"/>
      <c r="T268" s="207"/>
      <c r="U268" s="207"/>
      <c r="V268" s="207" t="s">
        <v>744</v>
      </c>
    </row>
    <row r="269" spans="1:22">
      <c r="A269" s="207" t="s">
        <v>1026</v>
      </c>
      <c r="B269" s="207" t="s">
        <v>521</v>
      </c>
      <c r="C269" s="207">
        <v>-7.7724000000000002</v>
      </c>
      <c r="D269" s="207">
        <v>12.3444</v>
      </c>
      <c r="E269" s="207" t="s">
        <v>755</v>
      </c>
      <c r="F269" s="207" t="s">
        <v>751</v>
      </c>
      <c r="G269" s="207">
        <v>1</v>
      </c>
      <c r="H269" s="207"/>
      <c r="I269" s="207"/>
      <c r="J269" s="207"/>
      <c r="K269" s="207"/>
      <c r="L269" s="207"/>
      <c r="M269" s="207"/>
      <c r="N269" s="207"/>
      <c r="O269" s="207"/>
      <c r="P269" s="207"/>
      <c r="Q269" s="207"/>
      <c r="R269" s="207" t="s">
        <v>752</v>
      </c>
      <c r="S269" s="207"/>
      <c r="T269" s="207"/>
      <c r="U269" s="207"/>
      <c r="V269" s="207" t="s">
        <v>744</v>
      </c>
    </row>
    <row r="270" spans="1:22">
      <c r="A270" s="207" t="s">
        <v>1027</v>
      </c>
      <c r="B270" s="207" t="s">
        <v>39</v>
      </c>
      <c r="C270" s="207">
        <v>6.8579999999999997</v>
      </c>
      <c r="D270" s="207">
        <v>15.0876</v>
      </c>
      <c r="E270" s="207" t="s">
        <v>48</v>
      </c>
      <c r="F270" s="207"/>
      <c r="G270" s="207"/>
      <c r="H270" s="207"/>
      <c r="I270" s="207"/>
      <c r="J270" s="207"/>
      <c r="K270" s="207"/>
      <c r="L270" s="207"/>
      <c r="M270" s="207"/>
      <c r="N270" s="207"/>
      <c r="O270" s="207"/>
      <c r="P270" s="207"/>
      <c r="Q270" s="207"/>
      <c r="R270" s="207" t="s">
        <v>744</v>
      </c>
      <c r="S270" s="207"/>
      <c r="T270" s="207"/>
      <c r="U270" s="207"/>
      <c r="V270" s="207"/>
    </row>
    <row r="271" spans="1:22">
      <c r="A271" s="207" t="s">
        <v>1028</v>
      </c>
      <c r="B271" s="207" t="s">
        <v>39</v>
      </c>
      <c r="C271" s="207">
        <v>6.8579999999999997</v>
      </c>
      <c r="D271" s="207">
        <v>13.258800000000001</v>
      </c>
      <c r="E271" s="207" t="s">
        <v>48</v>
      </c>
      <c r="F271" s="207"/>
      <c r="G271" s="207"/>
      <c r="H271" s="207"/>
      <c r="I271" s="207"/>
      <c r="J271" s="207"/>
      <c r="K271" s="207"/>
      <c r="L271" s="207"/>
      <c r="M271" s="207"/>
      <c r="N271" s="207"/>
      <c r="O271" s="207"/>
      <c r="P271" s="207"/>
      <c r="Q271" s="207"/>
      <c r="R271" s="207" t="s">
        <v>744</v>
      </c>
      <c r="S271" s="207"/>
      <c r="T271" s="207"/>
      <c r="U271" s="207"/>
      <c r="V271" s="207"/>
    </row>
    <row r="272" spans="1:22">
      <c r="A272" s="207" t="s">
        <v>1029</v>
      </c>
      <c r="B272" s="207" t="s">
        <v>39</v>
      </c>
      <c r="C272" s="207">
        <v>6.8579999999999997</v>
      </c>
      <c r="D272" s="207">
        <v>11.43</v>
      </c>
      <c r="E272" s="207" t="s">
        <v>48</v>
      </c>
      <c r="F272" s="207"/>
      <c r="G272" s="207"/>
      <c r="H272" s="207"/>
      <c r="I272" s="207"/>
      <c r="J272" s="207"/>
      <c r="K272" s="207"/>
      <c r="L272" s="207"/>
      <c r="M272" s="207"/>
      <c r="N272" s="207"/>
      <c r="O272" s="207"/>
      <c r="P272" s="207"/>
      <c r="Q272" s="207"/>
      <c r="R272" s="207" t="s">
        <v>744</v>
      </c>
      <c r="S272" s="207"/>
      <c r="T272" s="207"/>
      <c r="U272" s="207"/>
      <c r="V272" s="207"/>
    </row>
    <row r="273" spans="1:22">
      <c r="A273" s="207" t="s">
        <v>1030</v>
      </c>
      <c r="B273" s="207" t="s">
        <v>39</v>
      </c>
      <c r="C273" s="207">
        <v>14.1732</v>
      </c>
      <c r="D273" s="207">
        <v>-6.8579999999999997</v>
      </c>
      <c r="E273" s="207" t="s">
        <v>48</v>
      </c>
      <c r="F273" s="207"/>
      <c r="G273" s="207"/>
      <c r="H273" s="207"/>
      <c r="I273" s="207"/>
      <c r="J273" s="207"/>
      <c r="K273" s="207"/>
      <c r="L273" s="207"/>
      <c r="M273" s="207"/>
      <c r="N273" s="207"/>
      <c r="O273" s="207"/>
      <c r="P273" s="207"/>
      <c r="Q273" s="207"/>
      <c r="R273" s="207" t="s">
        <v>744</v>
      </c>
      <c r="S273" s="207"/>
      <c r="T273" s="207"/>
      <c r="U273" s="207"/>
      <c r="V273" s="207"/>
    </row>
    <row r="274" spans="1:22">
      <c r="A274" s="207" t="s">
        <v>1031</v>
      </c>
      <c r="B274" s="207" t="s">
        <v>39</v>
      </c>
      <c r="C274" s="207">
        <v>13.258800000000001</v>
      </c>
      <c r="D274" s="207">
        <v>-6.8579999999999997</v>
      </c>
      <c r="E274" s="207" t="s">
        <v>48</v>
      </c>
      <c r="F274" s="207"/>
      <c r="G274" s="207"/>
      <c r="H274" s="207"/>
      <c r="I274" s="207"/>
      <c r="J274" s="207"/>
      <c r="K274" s="207"/>
      <c r="L274" s="207"/>
      <c r="M274" s="207"/>
      <c r="N274" s="207"/>
      <c r="O274" s="207"/>
      <c r="P274" s="207"/>
      <c r="Q274" s="207"/>
      <c r="R274" s="207" t="s">
        <v>744</v>
      </c>
      <c r="S274" s="207"/>
      <c r="T274" s="207"/>
      <c r="U274" s="207"/>
      <c r="V274" s="207"/>
    </row>
    <row r="275" spans="1:22">
      <c r="A275" s="207" t="s">
        <v>1032</v>
      </c>
      <c r="B275" s="207" t="s">
        <v>39</v>
      </c>
      <c r="C275" s="207">
        <v>15.0876</v>
      </c>
      <c r="D275" s="207">
        <v>-5.0292000000000003</v>
      </c>
      <c r="E275" s="207" t="s">
        <v>48</v>
      </c>
      <c r="F275" s="207"/>
      <c r="G275" s="207"/>
      <c r="H275" s="207"/>
      <c r="I275" s="207"/>
      <c r="J275" s="207"/>
      <c r="K275" s="207"/>
      <c r="L275" s="207"/>
      <c r="M275" s="207"/>
      <c r="N275" s="207"/>
      <c r="O275" s="207"/>
      <c r="P275" s="207"/>
      <c r="Q275" s="207"/>
      <c r="R275" s="207" t="s">
        <v>744</v>
      </c>
      <c r="S275" s="207"/>
      <c r="T275" s="207"/>
      <c r="U275" s="207"/>
      <c r="V275" s="207"/>
    </row>
    <row r="276" spans="1:22">
      <c r="A276" s="207" t="s">
        <v>1033</v>
      </c>
      <c r="B276" s="207" t="s">
        <v>522</v>
      </c>
      <c r="C276" s="207">
        <v>-9.6012000000000004</v>
      </c>
      <c r="D276" s="207">
        <v>15.0876</v>
      </c>
      <c r="E276" s="207" t="s">
        <v>750</v>
      </c>
      <c r="F276" s="207" t="s">
        <v>751</v>
      </c>
      <c r="G276" s="207">
        <v>1</v>
      </c>
      <c r="H276" s="207"/>
      <c r="I276" s="207"/>
      <c r="J276" s="207"/>
      <c r="K276" s="207"/>
      <c r="L276" s="207"/>
      <c r="M276" s="207"/>
      <c r="N276" s="207"/>
      <c r="O276" s="207"/>
      <c r="P276" s="207"/>
      <c r="Q276" s="207"/>
      <c r="R276" s="207" t="s">
        <v>845</v>
      </c>
      <c r="S276" s="207"/>
      <c r="T276" s="207"/>
      <c r="U276" s="207"/>
      <c r="V276" s="207" t="s">
        <v>744</v>
      </c>
    </row>
    <row r="277" spans="1:22">
      <c r="A277" s="207" t="s">
        <v>1034</v>
      </c>
      <c r="B277" s="207" t="s">
        <v>523</v>
      </c>
      <c r="C277" s="207">
        <v>-5.9436</v>
      </c>
      <c r="D277" s="207">
        <v>13.258800000000001</v>
      </c>
      <c r="E277" s="207" t="s">
        <v>750</v>
      </c>
      <c r="F277" s="207" t="s">
        <v>751</v>
      </c>
      <c r="G277" s="207">
        <v>1</v>
      </c>
      <c r="H277" s="207"/>
      <c r="I277" s="207"/>
      <c r="J277" s="207"/>
      <c r="K277" s="207"/>
      <c r="L277" s="207"/>
      <c r="M277" s="207"/>
      <c r="N277" s="207"/>
      <c r="O277" s="207"/>
      <c r="P277" s="207"/>
      <c r="Q277" s="207"/>
      <c r="R277" s="207" t="s">
        <v>752</v>
      </c>
      <c r="S277" s="207"/>
      <c r="T277" s="207"/>
      <c r="U277" s="207"/>
      <c r="V277" s="207" t="s">
        <v>744</v>
      </c>
    </row>
    <row r="278" spans="1:22">
      <c r="A278" s="207" t="s">
        <v>1035</v>
      </c>
      <c r="B278" s="207" t="s">
        <v>524</v>
      </c>
      <c r="C278" s="207">
        <v>13.258800000000001</v>
      </c>
      <c r="D278" s="207">
        <v>-5.0292000000000003</v>
      </c>
      <c r="E278" s="207" t="s">
        <v>844</v>
      </c>
      <c r="F278" s="207" t="s">
        <v>751</v>
      </c>
      <c r="G278" s="207">
        <v>1</v>
      </c>
      <c r="H278" s="207"/>
      <c r="I278" s="207"/>
      <c r="J278" s="207"/>
      <c r="K278" s="207"/>
      <c r="L278" s="207"/>
      <c r="M278" s="207"/>
      <c r="N278" s="207"/>
      <c r="O278" s="207"/>
      <c r="P278" s="207"/>
      <c r="Q278" s="207"/>
      <c r="R278" s="207" t="s">
        <v>845</v>
      </c>
      <c r="S278" s="207"/>
      <c r="T278" s="207"/>
      <c r="U278" s="207"/>
      <c r="V278" s="207" t="s">
        <v>744</v>
      </c>
    </row>
    <row r="279" spans="1:22">
      <c r="A279" s="207" t="s">
        <v>1036</v>
      </c>
      <c r="B279" s="207" t="s">
        <v>525</v>
      </c>
      <c r="C279" s="207">
        <v>11.43</v>
      </c>
      <c r="D279" s="207">
        <v>-4.1147999999999998</v>
      </c>
      <c r="E279" s="207" t="s">
        <v>844</v>
      </c>
      <c r="F279" s="207" t="s">
        <v>751</v>
      </c>
      <c r="G279" s="207">
        <v>1</v>
      </c>
      <c r="H279" s="207"/>
      <c r="I279" s="207"/>
      <c r="J279" s="207"/>
      <c r="K279" s="207"/>
      <c r="L279" s="207"/>
      <c r="M279" s="207"/>
      <c r="N279" s="207"/>
      <c r="O279" s="207"/>
      <c r="P279" s="207"/>
      <c r="Q279" s="207"/>
      <c r="R279" s="207" t="s">
        <v>845</v>
      </c>
      <c r="S279" s="207"/>
      <c r="T279" s="207"/>
      <c r="U279" s="207"/>
      <c r="V279" s="207" t="s">
        <v>744</v>
      </c>
    </row>
    <row r="280" spans="1:22">
      <c r="A280" s="207" t="s">
        <v>1037</v>
      </c>
      <c r="B280" s="207" t="s">
        <v>526</v>
      </c>
      <c r="C280" s="207">
        <v>14.1732</v>
      </c>
      <c r="D280" s="207">
        <v>-4.1147999999999998</v>
      </c>
      <c r="E280" s="207" t="s">
        <v>844</v>
      </c>
      <c r="F280" s="207" t="s">
        <v>751</v>
      </c>
      <c r="G280" s="207">
        <v>1</v>
      </c>
      <c r="H280" s="207"/>
      <c r="I280" s="207"/>
      <c r="J280" s="207"/>
      <c r="K280" s="207"/>
      <c r="L280" s="207"/>
      <c r="M280" s="207"/>
      <c r="N280" s="207"/>
      <c r="O280" s="207"/>
      <c r="P280" s="207"/>
      <c r="Q280" s="207"/>
      <c r="R280" s="207" t="s">
        <v>845</v>
      </c>
      <c r="S280" s="207"/>
      <c r="T280" s="207"/>
      <c r="U280" s="207"/>
      <c r="V280" s="207" t="s">
        <v>744</v>
      </c>
    </row>
    <row r="281" spans="1:22">
      <c r="A281" s="207" t="s">
        <v>1038</v>
      </c>
      <c r="B281" s="207" t="s">
        <v>527</v>
      </c>
      <c r="C281" s="207">
        <v>13.258800000000001</v>
      </c>
      <c r="D281" s="207">
        <v>-4.1147999999999998</v>
      </c>
      <c r="E281" s="207" t="s">
        <v>844</v>
      </c>
      <c r="F281" s="207" t="s">
        <v>751</v>
      </c>
      <c r="G281" s="207">
        <v>1</v>
      </c>
      <c r="H281" s="207"/>
      <c r="I281" s="207"/>
      <c r="J281" s="207"/>
      <c r="K281" s="207"/>
      <c r="L281" s="207"/>
      <c r="M281" s="207"/>
      <c r="N281" s="207"/>
      <c r="O281" s="207"/>
      <c r="P281" s="207"/>
      <c r="Q281" s="207"/>
      <c r="R281" s="207" t="s">
        <v>845</v>
      </c>
      <c r="S281" s="207"/>
      <c r="T281" s="207"/>
      <c r="U281" s="207"/>
      <c r="V281" s="207" t="s">
        <v>744</v>
      </c>
    </row>
    <row r="282" spans="1:22">
      <c r="A282" s="207" t="s">
        <v>1039</v>
      </c>
      <c r="B282" s="207" t="s">
        <v>528</v>
      </c>
      <c r="C282" s="207">
        <v>14.1732</v>
      </c>
      <c r="D282" s="207">
        <v>-5.9436</v>
      </c>
      <c r="E282" s="207" t="s">
        <v>844</v>
      </c>
      <c r="F282" s="207" t="s">
        <v>751</v>
      </c>
      <c r="G282" s="207">
        <v>1</v>
      </c>
      <c r="H282" s="207"/>
      <c r="I282" s="207"/>
      <c r="J282" s="207"/>
      <c r="K282" s="207"/>
      <c r="L282" s="207"/>
      <c r="M282" s="207"/>
      <c r="N282" s="207"/>
      <c r="O282" s="207"/>
      <c r="P282" s="207"/>
      <c r="Q282" s="207"/>
      <c r="R282" s="207" t="s">
        <v>845</v>
      </c>
      <c r="S282" s="207"/>
      <c r="T282" s="207"/>
      <c r="U282" s="207"/>
      <c r="V282" s="207" t="s">
        <v>744</v>
      </c>
    </row>
    <row r="283" spans="1:22">
      <c r="A283" s="207" t="s">
        <v>1040</v>
      </c>
      <c r="B283" s="207" t="s">
        <v>529</v>
      </c>
      <c r="C283" s="207">
        <v>13.258800000000001</v>
      </c>
      <c r="D283" s="207">
        <v>-5.9436</v>
      </c>
      <c r="E283" s="207" t="s">
        <v>844</v>
      </c>
      <c r="F283" s="207" t="s">
        <v>751</v>
      </c>
      <c r="G283" s="207">
        <v>1</v>
      </c>
      <c r="H283" s="207"/>
      <c r="I283" s="207"/>
      <c r="J283" s="207"/>
      <c r="K283" s="207"/>
      <c r="L283" s="207"/>
      <c r="M283" s="207"/>
      <c r="N283" s="207"/>
      <c r="O283" s="207"/>
      <c r="P283" s="207"/>
      <c r="Q283" s="207"/>
      <c r="R283" s="207" t="s">
        <v>845</v>
      </c>
      <c r="S283" s="207"/>
      <c r="T283" s="207"/>
      <c r="U283" s="207"/>
      <c r="V283" s="207" t="s">
        <v>744</v>
      </c>
    </row>
    <row r="284" spans="1:22">
      <c r="A284" s="207" t="s">
        <v>1041</v>
      </c>
      <c r="B284" s="207" t="s">
        <v>530</v>
      </c>
      <c r="C284" s="207">
        <v>14.1732</v>
      </c>
      <c r="D284" s="207">
        <v>-5.0292000000000003</v>
      </c>
      <c r="E284" s="207" t="s">
        <v>844</v>
      </c>
      <c r="F284" s="207" t="s">
        <v>751</v>
      </c>
      <c r="G284" s="207">
        <v>1</v>
      </c>
      <c r="H284" s="207"/>
      <c r="I284" s="207"/>
      <c r="J284" s="207"/>
      <c r="K284" s="207"/>
      <c r="L284" s="207"/>
      <c r="M284" s="207"/>
      <c r="N284" s="207"/>
      <c r="O284" s="207"/>
      <c r="P284" s="207"/>
      <c r="Q284" s="207"/>
      <c r="R284" s="207" t="s">
        <v>845</v>
      </c>
      <c r="S284" s="207"/>
      <c r="T284" s="207"/>
      <c r="U284" s="207"/>
      <c r="V284" s="207" t="s">
        <v>744</v>
      </c>
    </row>
    <row r="285" spans="1:22">
      <c r="A285" s="207" t="s">
        <v>1042</v>
      </c>
      <c r="B285" s="207" t="s">
        <v>531</v>
      </c>
      <c r="C285" s="207">
        <v>12.3444</v>
      </c>
      <c r="D285" s="207">
        <v>-4.1147999999999998</v>
      </c>
      <c r="E285" s="207" t="s">
        <v>844</v>
      </c>
      <c r="F285" s="207" t="s">
        <v>751</v>
      </c>
      <c r="G285" s="207">
        <v>1</v>
      </c>
      <c r="H285" s="207"/>
      <c r="I285" s="207"/>
      <c r="J285" s="207"/>
      <c r="K285" s="207"/>
      <c r="L285" s="207"/>
      <c r="M285" s="207"/>
      <c r="N285" s="207"/>
      <c r="O285" s="207"/>
      <c r="P285" s="207"/>
      <c r="Q285" s="207"/>
      <c r="R285" s="207" t="s">
        <v>845</v>
      </c>
      <c r="S285" s="207"/>
      <c r="T285" s="207"/>
      <c r="U285" s="207"/>
      <c r="V285" s="207" t="s">
        <v>744</v>
      </c>
    </row>
    <row r="286" spans="1:22">
      <c r="A286" s="207" t="s">
        <v>1043</v>
      </c>
      <c r="B286" s="207" t="s">
        <v>532</v>
      </c>
      <c r="C286" s="207">
        <v>12.3444</v>
      </c>
      <c r="D286" s="207">
        <v>-5.0292000000000003</v>
      </c>
      <c r="E286" s="207" t="s">
        <v>844</v>
      </c>
      <c r="F286" s="207" t="s">
        <v>751</v>
      </c>
      <c r="G286" s="207">
        <v>1</v>
      </c>
      <c r="H286" s="207"/>
      <c r="I286" s="207"/>
      <c r="J286" s="207"/>
      <c r="K286" s="207"/>
      <c r="L286" s="207"/>
      <c r="M286" s="207"/>
      <c r="N286" s="207"/>
      <c r="O286" s="207"/>
      <c r="P286" s="207"/>
      <c r="Q286" s="207"/>
      <c r="R286" s="207" t="s">
        <v>845</v>
      </c>
      <c r="S286" s="207"/>
      <c r="T286" s="207"/>
      <c r="U286" s="207"/>
      <c r="V286" s="207" t="s">
        <v>744</v>
      </c>
    </row>
    <row r="287" spans="1:22">
      <c r="A287" s="207" t="s">
        <v>1044</v>
      </c>
      <c r="B287" s="207" t="s">
        <v>533</v>
      </c>
      <c r="C287" s="207">
        <v>12.3444</v>
      </c>
      <c r="D287" s="207">
        <v>-5.9436</v>
      </c>
      <c r="E287" s="207" t="s">
        <v>844</v>
      </c>
      <c r="F287" s="207" t="s">
        <v>751</v>
      </c>
      <c r="G287" s="207">
        <v>1</v>
      </c>
      <c r="H287" s="207"/>
      <c r="I287" s="207"/>
      <c r="J287" s="207"/>
      <c r="K287" s="207"/>
      <c r="L287" s="207"/>
      <c r="M287" s="207"/>
      <c r="N287" s="207"/>
      <c r="O287" s="207"/>
      <c r="P287" s="207"/>
      <c r="Q287" s="207"/>
      <c r="R287" s="207" t="s">
        <v>845</v>
      </c>
      <c r="S287" s="207"/>
      <c r="T287" s="207"/>
      <c r="U287" s="207"/>
      <c r="V287" s="207"/>
    </row>
    <row r="288" spans="1:22">
      <c r="A288" s="207" t="s">
        <v>1045</v>
      </c>
      <c r="B288" s="207" t="s">
        <v>39</v>
      </c>
      <c r="C288" s="207">
        <v>11.43</v>
      </c>
      <c r="D288" s="207">
        <v>-2.286</v>
      </c>
      <c r="E288" s="207" t="s">
        <v>48</v>
      </c>
      <c r="F288" s="207"/>
      <c r="G288" s="207"/>
      <c r="H288" s="207"/>
      <c r="I288" s="207"/>
      <c r="J288" s="207"/>
      <c r="K288" s="207"/>
      <c r="L288" s="207"/>
      <c r="M288" s="207"/>
      <c r="N288" s="207"/>
      <c r="O288" s="207"/>
      <c r="P288" s="207"/>
      <c r="Q288" s="207"/>
      <c r="R288" s="207" t="s">
        <v>744</v>
      </c>
      <c r="S288" s="207"/>
      <c r="T288" s="207"/>
      <c r="U288" s="207"/>
      <c r="V288" s="207"/>
    </row>
    <row r="289" spans="1:22">
      <c r="A289" s="207" t="s">
        <v>1046</v>
      </c>
      <c r="B289" s="207" t="s">
        <v>534</v>
      </c>
      <c r="C289" s="207">
        <v>11.43</v>
      </c>
      <c r="D289" s="207">
        <v>-5.0292000000000003</v>
      </c>
      <c r="E289" s="207" t="s">
        <v>844</v>
      </c>
      <c r="F289" s="207" t="s">
        <v>751</v>
      </c>
      <c r="G289" s="207">
        <v>1</v>
      </c>
      <c r="H289" s="207"/>
      <c r="I289" s="207"/>
      <c r="J289" s="207"/>
      <c r="K289" s="207"/>
      <c r="L289" s="207"/>
      <c r="M289" s="207"/>
      <c r="N289" s="207"/>
      <c r="O289" s="207"/>
      <c r="P289" s="207"/>
      <c r="Q289" s="207"/>
      <c r="R289" s="207" t="s">
        <v>845</v>
      </c>
      <c r="S289" s="207"/>
      <c r="T289" s="207"/>
      <c r="U289" s="207"/>
      <c r="V289" s="207" t="s">
        <v>744</v>
      </c>
    </row>
    <row r="290" spans="1:22">
      <c r="A290" s="207" t="s">
        <v>1047</v>
      </c>
      <c r="B290" s="207" t="s">
        <v>535</v>
      </c>
      <c r="C290" s="207">
        <v>11.43</v>
      </c>
      <c r="D290" s="207">
        <v>-5.9436</v>
      </c>
      <c r="E290" s="207" t="s">
        <v>844</v>
      </c>
      <c r="F290" s="207" t="s">
        <v>751</v>
      </c>
      <c r="G290" s="207">
        <v>1</v>
      </c>
      <c r="H290" s="207"/>
      <c r="I290" s="207"/>
      <c r="J290" s="207"/>
      <c r="K290" s="207"/>
      <c r="L290" s="207"/>
      <c r="M290" s="207"/>
      <c r="N290" s="207"/>
      <c r="O290" s="207"/>
      <c r="P290" s="207"/>
      <c r="Q290" s="207"/>
      <c r="R290" s="207" t="s">
        <v>845</v>
      </c>
      <c r="S290" s="207"/>
      <c r="T290" s="207"/>
      <c r="U290" s="207"/>
      <c r="V290" s="207" t="s">
        <v>744</v>
      </c>
    </row>
    <row r="291" spans="1:22">
      <c r="A291" s="207" t="s">
        <v>1048</v>
      </c>
      <c r="B291" s="207" t="s">
        <v>536</v>
      </c>
      <c r="C291" s="207">
        <v>-7.7724000000000002</v>
      </c>
      <c r="D291" s="207">
        <v>14.1732</v>
      </c>
      <c r="E291" s="207" t="s">
        <v>750</v>
      </c>
      <c r="F291" s="207" t="s">
        <v>751</v>
      </c>
      <c r="G291" s="207">
        <v>1</v>
      </c>
      <c r="H291" s="207"/>
      <c r="I291" s="207"/>
      <c r="J291" s="207"/>
      <c r="K291" s="207"/>
      <c r="L291" s="207"/>
      <c r="M291" s="207"/>
      <c r="N291" s="207"/>
      <c r="O291" s="207"/>
      <c r="P291" s="207"/>
      <c r="Q291" s="207"/>
      <c r="R291" s="207" t="s">
        <v>752</v>
      </c>
      <c r="S291" s="207"/>
      <c r="T291" s="207"/>
      <c r="U291" s="207"/>
      <c r="V291" s="207" t="s">
        <v>744</v>
      </c>
    </row>
    <row r="292" spans="1:22">
      <c r="A292" s="207" t="s">
        <v>1049</v>
      </c>
      <c r="B292" s="207" t="s">
        <v>537</v>
      </c>
      <c r="C292" s="207">
        <v>-8.6867999999999999</v>
      </c>
      <c r="D292" s="207">
        <v>13.258800000000001</v>
      </c>
      <c r="E292" s="207" t="s">
        <v>750</v>
      </c>
      <c r="F292" s="207" t="s">
        <v>751</v>
      </c>
      <c r="G292" s="207">
        <v>1</v>
      </c>
      <c r="H292" s="207"/>
      <c r="I292" s="207"/>
      <c r="J292" s="207"/>
      <c r="K292" s="207"/>
      <c r="L292" s="207"/>
      <c r="M292" s="207"/>
      <c r="N292" s="207"/>
      <c r="O292" s="207"/>
      <c r="P292" s="207"/>
      <c r="Q292" s="207"/>
      <c r="R292" s="207" t="s">
        <v>752</v>
      </c>
      <c r="S292" s="207"/>
      <c r="T292" s="207"/>
      <c r="U292" s="207"/>
      <c r="V292" s="207" t="s">
        <v>744</v>
      </c>
    </row>
    <row r="293" spans="1:22">
      <c r="A293" s="207" t="s">
        <v>1050</v>
      </c>
      <c r="B293" s="207" t="s">
        <v>538</v>
      </c>
      <c r="C293" s="207">
        <v>7.7724000000000002</v>
      </c>
      <c r="D293" s="207">
        <v>8.6867999999999999</v>
      </c>
      <c r="E293" s="207" t="s">
        <v>755</v>
      </c>
      <c r="F293" s="207" t="s">
        <v>751</v>
      </c>
      <c r="G293" s="207">
        <v>1</v>
      </c>
      <c r="H293" s="207"/>
      <c r="I293" s="207"/>
      <c r="J293" s="207"/>
      <c r="K293" s="207"/>
      <c r="L293" s="207"/>
      <c r="M293" s="207"/>
      <c r="N293" s="207"/>
      <c r="O293" s="207"/>
      <c r="P293" s="207"/>
      <c r="Q293" s="207"/>
      <c r="R293" s="207" t="s">
        <v>845</v>
      </c>
      <c r="S293" s="207"/>
      <c r="T293" s="207"/>
      <c r="U293" s="207"/>
      <c r="V293" s="207"/>
    </row>
    <row r="294" spans="1:22">
      <c r="A294" s="207" t="s">
        <v>1051</v>
      </c>
      <c r="B294" s="207" t="s">
        <v>539</v>
      </c>
      <c r="C294" s="207">
        <v>-6.8579999999999997</v>
      </c>
      <c r="D294" s="207">
        <v>13.258800000000001</v>
      </c>
      <c r="E294" s="207" t="s">
        <v>750</v>
      </c>
      <c r="F294" s="207" t="s">
        <v>751</v>
      </c>
      <c r="G294" s="207">
        <v>1</v>
      </c>
      <c r="H294" s="207"/>
      <c r="I294" s="207"/>
      <c r="J294" s="207"/>
      <c r="K294" s="207"/>
      <c r="L294" s="207"/>
      <c r="M294" s="207"/>
      <c r="N294" s="207"/>
      <c r="O294" s="207"/>
      <c r="P294" s="207"/>
      <c r="Q294" s="207"/>
      <c r="R294" s="207" t="s">
        <v>845</v>
      </c>
      <c r="S294" s="207"/>
      <c r="T294" s="207"/>
      <c r="U294" s="207"/>
      <c r="V294" s="207" t="s">
        <v>744</v>
      </c>
    </row>
    <row r="295" spans="1:22">
      <c r="A295" s="207" t="s">
        <v>1052</v>
      </c>
      <c r="B295" s="207" t="s">
        <v>540</v>
      </c>
      <c r="C295" s="207">
        <v>-8.6867999999999999</v>
      </c>
      <c r="D295" s="207">
        <v>12.3444</v>
      </c>
      <c r="E295" s="207" t="s">
        <v>750</v>
      </c>
      <c r="F295" s="207" t="s">
        <v>751</v>
      </c>
      <c r="G295" s="207">
        <v>1</v>
      </c>
      <c r="H295" s="207"/>
      <c r="I295" s="207"/>
      <c r="J295" s="207"/>
      <c r="K295" s="207"/>
      <c r="L295" s="207"/>
      <c r="M295" s="207"/>
      <c r="N295" s="207"/>
      <c r="O295" s="207"/>
      <c r="P295" s="207"/>
      <c r="Q295" s="207"/>
      <c r="R295" s="207" t="s">
        <v>752</v>
      </c>
      <c r="S295" s="207"/>
      <c r="T295" s="207"/>
      <c r="U295" s="207"/>
      <c r="V295" s="207" t="s">
        <v>744</v>
      </c>
    </row>
    <row r="296" spans="1:22">
      <c r="A296" s="207" t="s">
        <v>1053</v>
      </c>
      <c r="B296" s="207" t="s">
        <v>541</v>
      </c>
      <c r="C296" s="207">
        <v>-6.8579999999999997</v>
      </c>
      <c r="D296" s="207">
        <v>10.515599999999999</v>
      </c>
      <c r="E296" s="207" t="s">
        <v>750</v>
      </c>
      <c r="F296" s="207" t="s">
        <v>751</v>
      </c>
      <c r="G296" s="207">
        <v>1</v>
      </c>
      <c r="H296" s="207"/>
      <c r="I296" s="207"/>
      <c r="J296" s="207"/>
      <c r="K296" s="207"/>
      <c r="L296" s="207"/>
      <c r="M296" s="207"/>
      <c r="N296" s="207"/>
      <c r="O296" s="207"/>
      <c r="P296" s="207"/>
      <c r="Q296" s="207"/>
      <c r="R296" s="207" t="s">
        <v>752</v>
      </c>
      <c r="S296" s="207"/>
      <c r="T296" s="207"/>
      <c r="U296" s="207"/>
      <c r="V296" s="207" t="s">
        <v>744</v>
      </c>
    </row>
    <row r="297" spans="1:22">
      <c r="A297" s="207" t="s">
        <v>1054</v>
      </c>
      <c r="B297" s="207" t="s">
        <v>542</v>
      </c>
      <c r="C297" s="207">
        <v>-7.7724000000000002</v>
      </c>
      <c r="D297" s="207">
        <v>10.515599999999999</v>
      </c>
      <c r="E297" s="207" t="s">
        <v>750</v>
      </c>
      <c r="F297" s="207" t="s">
        <v>751</v>
      </c>
      <c r="G297" s="207">
        <v>1</v>
      </c>
      <c r="H297" s="207"/>
      <c r="I297" s="207"/>
      <c r="J297" s="207"/>
      <c r="K297" s="207"/>
      <c r="L297" s="207"/>
      <c r="M297" s="207"/>
      <c r="N297" s="207"/>
      <c r="O297" s="207"/>
      <c r="P297" s="207"/>
      <c r="Q297" s="207"/>
      <c r="R297" s="207" t="s">
        <v>752</v>
      </c>
      <c r="S297" s="207"/>
      <c r="T297" s="207"/>
      <c r="U297" s="207"/>
      <c r="V297" s="207"/>
    </row>
    <row r="298" spans="1:22">
      <c r="A298" s="207" t="s">
        <v>1055</v>
      </c>
      <c r="B298" s="207" t="s">
        <v>543</v>
      </c>
      <c r="C298" s="207">
        <v>-8.6867999999999999</v>
      </c>
      <c r="D298" s="207">
        <v>9.6012000000000004</v>
      </c>
      <c r="E298" s="207" t="s">
        <v>750</v>
      </c>
      <c r="F298" s="207" t="s">
        <v>751</v>
      </c>
      <c r="G298" s="207">
        <v>1</v>
      </c>
      <c r="H298" s="207"/>
      <c r="I298" s="207"/>
      <c r="J298" s="207"/>
      <c r="K298" s="207"/>
      <c r="L298" s="207"/>
      <c r="M298" s="207"/>
      <c r="N298" s="207"/>
      <c r="O298" s="207"/>
      <c r="P298" s="207"/>
      <c r="Q298" s="207"/>
      <c r="R298" s="207" t="s">
        <v>752</v>
      </c>
      <c r="S298" s="207"/>
      <c r="T298" s="207"/>
      <c r="U298" s="207"/>
      <c r="V298" s="207" t="s">
        <v>744</v>
      </c>
    </row>
    <row r="299" spans="1:22">
      <c r="A299" s="207" t="s">
        <v>1056</v>
      </c>
      <c r="B299" s="207" t="s">
        <v>544</v>
      </c>
      <c r="C299" s="207">
        <v>-8.6867999999999999</v>
      </c>
      <c r="D299" s="207">
        <v>11.43</v>
      </c>
      <c r="E299" s="207" t="s">
        <v>750</v>
      </c>
      <c r="F299" s="207" t="s">
        <v>751</v>
      </c>
      <c r="G299" s="207">
        <v>1</v>
      </c>
      <c r="H299" s="207"/>
      <c r="I299" s="207"/>
      <c r="J299" s="207"/>
      <c r="K299" s="207"/>
      <c r="L299" s="207"/>
      <c r="M299" s="207"/>
      <c r="N299" s="207"/>
      <c r="O299" s="207"/>
      <c r="P299" s="207"/>
      <c r="Q299" s="207"/>
      <c r="R299" s="207" t="s">
        <v>752</v>
      </c>
      <c r="S299" s="207"/>
      <c r="T299" s="207"/>
      <c r="U299" s="207"/>
      <c r="V299" s="207" t="s">
        <v>744</v>
      </c>
    </row>
    <row r="300" spans="1:22">
      <c r="A300" s="207" t="s">
        <v>1057</v>
      </c>
      <c r="B300" s="207" t="s">
        <v>545</v>
      </c>
      <c r="C300" s="207">
        <v>-7.7724000000000002</v>
      </c>
      <c r="D300" s="207">
        <v>8.6867999999999999</v>
      </c>
      <c r="E300" s="207" t="s">
        <v>750</v>
      </c>
      <c r="F300" s="207" t="s">
        <v>751</v>
      </c>
      <c r="G300" s="207">
        <v>1</v>
      </c>
      <c r="H300" s="207"/>
      <c r="I300" s="207"/>
      <c r="J300" s="207"/>
      <c r="K300" s="207"/>
      <c r="L300" s="207"/>
      <c r="M300" s="207"/>
      <c r="N300" s="207"/>
      <c r="O300" s="207"/>
      <c r="P300" s="207"/>
      <c r="Q300" s="207"/>
      <c r="R300" s="207" t="s">
        <v>752</v>
      </c>
      <c r="S300" s="207"/>
      <c r="T300" s="207"/>
      <c r="U300" s="207"/>
      <c r="V300" s="207" t="s">
        <v>744</v>
      </c>
    </row>
    <row r="301" spans="1:22">
      <c r="A301" s="207" t="s">
        <v>1058</v>
      </c>
      <c r="B301" s="207" t="s">
        <v>546</v>
      </c>
      <c r="C301" s="207">
        <v>-8.6867999999999999</v>
      </c>
      <c r="D301" s="207">
        <v>8.6867999999999999</v>
      </c>
      <c r="E301" s="207" t="s">
        <v>750</v>
      </c>
      <c r="F301" s="207" t="s">
        <v>751</v>
      </c>
      <c r="G301" s="207">
        <v>1</v>
      </c>
      <c r="H301" s="207"/>
      <c r="I301" s="207"/>
      <c r="J301" s="207"/>
      <c r="K301" s="207"/>
      <c r="L301" s="207"/>
      <c r="M301" s="207"/>
      <c r="N301" s="207"/>
      <c r="O301" s="207"/>
      <c r="P301" s="207"/>
      <c r="Q301" s="207"/>
      <c r="R301" s="207" t="s">
        <v>752</v>
      </c>
      <c r="S301" s="207"/>
      <c r="T301" s="207"/>
      <c r="U301" s="207"/>
      <c r="V301" s="207" t="s">
        <v>744</v>
      </c>
    </row>
    <row r="302" spans="1:22">
      <c r="A302" s="207" t="s">
        <v>1059</v>
      </c>
      <c r="B302" s="207" t="s">
        <v>547</v>
      </c>
      <c r="C302" s="207">
        <v>6.8579999999999997</v>
      </c>
      <c r="D302" s="207">
        <v>10.515599999999999</v>
      </c>
      <c r="E302" s="207" t="s">
        <v>755</v>
      </c>
      <c r="F302" s="207" t="s">
        <v>751</v>
      </c>
      <c r="G302" s="207">
        <v>1</v>
      </c>
      <c r="H302" s="207"/>
      <c r="I302" s="207"/>
      <c r="J302" s="207"/>
      <c r="K302" s="207"/>
      <c r="L302" s="207"/>
      <c r="M302" s="207"/>
      <c r="N302" s="207"/>
      <c r="O302" s="207"/>
      <c r="P302" s="207"/>
      <c r="Q302" s="207"/>
      <c r="R302" s="207" t="s">
        <v>752</v>
      </c>
      <c r="S302" s="207"/>
      <c r="T302" s="207"/>
      <c r="U302" s="207"/>
      <c r="V302" s="207" t="s">
        <v>744</v>
      </c>
    </row>
    <row r="303" spans="1:22">
      <c r="A303" s="207" t="s">
        <v>1060</v>
      </c>
      <c r="B303" s="207" t="s">
        <v>548</v>
      </c>
      <c r="C303" s="207">
        <v>-6.8579999999999997</v>
      </c>
      <c r="D303" s="207">
        <v>8.6867999999999999</v>
      </c>
      <c r="E303" s="207" t="s">
        <v>750</v>
      </c>
      <c r="F303" s="207" t="s">
        <v>751</v>
      </c>
      <c r="G303" s="207">
        <v>1</v>
      </c>
      <c r="H303" s="207"/>
      <c r="I303" s="207"/>
      <c r="J303" s="207"/>
      <c r="K303" s="207"/>
      <c r="L303" s="207"/>
      <c r="M303" s="207"/>
      <c r="N303" s="207"/>
      <c r="O303" s="207"/>
      <c r="P303" s="207"/>
      <c r="Q303" s="207"/>
      <c r="R303" s="207" t="s">
        <v>752</v>
      </c>
      <c r="S303" s="207"/>
      <c r="T303" s="207"/>
      <c r="U303" s="207"/>
      <c r="V303" s="207" t="s">
        <v>744</v>
      </c>
    </row>
    <row r="304" spans="1:22">
      <c r="A304" s="207" t="s">
        <v>1061</v>
      </c>
      <c r="B304" s="207" t="s">
        <v>549</v>
      </c>
      <c r="C304" s="207">
        <v>9.6012000000000004</v>
      </c>
      <c r="D304" s="207">
        <v>16.916399999999999</v>
      </c>
      <c r="E304" s="207" t="s">
        <v>750</v>
      </c>
      <c r="F304" s="207" t="s">
        <v>751</v>
      </c>
      <c r="G304" s="207">
        <v>1</v>
      </c>
      <c r="H304" s="207"/>
      <c r="I304" s="207"/>
      <c r="J304" s="207"/>
      <c r="K304" s="207"/>
      <c r="L304" s="207"/>
      <c r="M304" s="207"/>
      <c r="N304" s="207"/>
      <c r="O304" s="207"/>
      <c r="P304" s="207"/>
      <c r="Q304" s="207"/>
      <c r="R304" s="207" t="s">
        <v>752</v>
      </c>
      <c r="S304" s="207"/>
      <c r="T304" s="207"/>
      <c r="U304" s="207"/>
      <c r="V304" s="207" t="s">
        <v>744</v>
      </c>
    </row>
    <row r="305" spans="1:22">
      <c r="A305" s="207" t="s">
        <v>1062</v>
      </c>
      <c r="B305" s="207" t="s">
        <v>550</v>
      </c>
      <c r="C305" s="207">
        <v>5.0292000000000003</v>
      </c>
      <c r="D305" s="207">
        <v>17.8308</v>
      </c>
      <c r="E305" s="207" t="s">
        <v>750</v>
      </c>
      <c r="F305" s="207" t="s">
        <v>751</v>
      </c>
      <c r="G305" s="207">
        <v>1</v>
      </c>
      <c r="H305" s="207"/>
      <c r="I305" s="207"/>
      <c r="J305" s="207"/>
      <c r="K305" s="207"/>
      <c r="L305" s="207"/>
      <c r="M305" s="207"/>
      <c r="N305" s="207"/>
      <c r="O305" s="207"/>
      <c r="P305" s="207"/>
      <c r="Q305" s="207"/>
      <c r="R305" s="207" t="s">
        <v>752</v>
      </c>
      <c r="S305" s="207"/>
      <c r="T305" s="207"/>
      <c r="U305" s="207"/>
      <c r="V305" s="207" t="s">
        <v>744</v>
      </c>
    </row>
    <row r="306" spans="1:22">
      <c r="A306" s="207" t="s">
        <v>1063</v>
      </c>
      <c r="B306" s="207" t="s">
        <v>551</v>
      </c>
      <c r="C306" s="207">
        <v>5.9436</v>
      </c>
      <c r="D306" s="207">
        <v>16.001999999999999</v>
      </c>
      <c r="E306" s="207" t="s">
        <v>755</v>
      </c>
      <c r="F306" s="207" t="s">
        <v>751</v>
      </c>
      <c r="G306" s="207">
        <v>1</v>
      </c>
      <c r="H306" s="207"/>
      <c r="I306" s="207"/>
      <c r="J306" s="207"/>
      <c r="K306" s="207"/>
      <c r="L306" s="207"/>
      <c r="M306" s="207"/>
      <c r="N306" s="207"/>
      <c r="O306" s="207"/>
      <c r="P306" s="207"/>
      <c r="Q306" s="207"/>
      <c r="R306" s="207" t="s">
        <v>752</v>
      </c>
      <c r="S306" s="207"/>
      <c r="T306" s="207"/>
      <c r="U306" s="207"/>
      <c r="V306" s="207" t="s">
        <v>744</v>
      </c>
    </row>
    <row r="307" spans="1:22">
      <c r="A307" s="207" t="s">
        <v>1064</v>
      </c>
      <c r="B307" s="207" t="s">
        <v>552</v>
      </c>
      <c r="C307" s="207">
        <v>-12.3444</v>
      </c>
      <c r="D307" s="207">
        <v>-5.9436</v>
      </c>
      <c r="E307" s="207" t="s">
        <v>755</v>
      </c>
      <c r="F307" s="207" t="s">
        <v>751</v>
      </c>
      <c r="G307" s="207">
        <v>1</v>
      </c>
      <c r="H307" s="207"/>
      <c r="I307" s="207"/>
      <c r="J307" s="207"/>
      <c r="K307" s="207"/>
      <c r="L307" s="207"/>
      <c r="M307" s="207"/>
      <c r="N307" s="207"/>
      <c r="O307" s="207"/>
      <c r="P307" s="207"/>
      <c r="Q307" s="207"/>
      <c r="R307" s="207" t="s">
        <v>845</v>
      </c>
      <c r="S307" s="207"/>
      <c r="T307" s="207"/>
      <c r="U307" s="207"/>
      <c r="V307" s="207" t="s">
        <v>744</v>
      </c>
    </row>
    <row r="308" spans="1:22">
      <c r="A308" s="207" t="s">
        <v>1065</v>
      </c>
      <c r="B308" s="207" t="s">
        <v>553</v>
      </c>
      <c r="C308" s="207">
        <v>7.7724000000000002</v>
      </c>
      <c r="D308" s="207">
        <v>16.916399999999999</v>
      </c>
      <c r="E308" s="207" t="s">
        <v>750</v>
      </c>
      <c r="F308" s="207" t="s">
        <v>751</v>
      </c>
      <c r="G308" s="207">
        <v>1</v>
      </c>
      <c r="H308" s="207"/>
      <c r="I308" s="207"/>
      <c r="J308" s="207"/>
      <c r="K308" s="207"/>
      <c r="L308" s="207"/>
      <c r="M308" s="207"/>
      <c r="N308" s="207"/>
      <c r="O308" s="207"/>
      <c r="P308" s="207"/>
      <c r="Q308" s="207"/>
      <c r="R308" s="207" t="s">
        <v>752</v>
      </c>
      <c r="S308" s="207"/>
      <c r="T308" s="207"/>
      <c r="U308" s="207"/>
      <c r="V308" s="207" t="s">
        <v>744</v>
      </c>
    </row>
    <row r="309" spans="1:22">
      <c r="A309" s="207" t="s">
        <v>1066</v>
      </c>
      <c r="B309" s="207" t="s">
        <v>554</v>
      </c>
      <c r="C309" s="207">
        <v>5.9436</v>
      </c>
      <c r="D309" s="207">
        <v>13.258800000000001</v>
      </c>
      <c r="E309" s="207" t="s">
        <v>750</v>
      </c>
      <c r="F309" s="207" t="s">
        <v>751</v>
      </c>
      <c r="G309" s="207">
        <v>1</v>
      </c>
      <c r="H309" s="207"/>
      <c r="I309" s="207"/>
      <c r="J309" s="207"/>
      <c r="K309" s="207"/>
      <c r="L309" s="207"/>
      <c r="M309" s="207"/>
      <c r="N309" s="207"/>
      <c r="O309" s="207"/>
      <c r="P309" s="207"/>
      <c r="Q309" s="207"/>
      <c r="R309" s="207" t="s">
        <v>752</v>
      </c>
      <c r="S309" s="207"/>
      <c r="T309" s="207"/>
      <c r="U309" s="207"/>
      <c r="V309" s="207" t="s">
        <v>744</v>
      </c>
    </row>
    <row r="310" spans="1:22">
      <c r="A310" s="207" t="s">
        <v>1067</v>
      </c>
      <c r="B310" s="207" t="s">
        <v>555</v>
      </c>
      <c r="C310" s="207">
        <v>8.6867999999999999</v>
      </c>
      <c r="D310" s="207">
        <v>17.8308</v>
      </c>
      <c r="E310" s="207" t="s">
        <v>750</v>
      </c>
      <c r="F310" s="207" t="s">
        <v>751</v>
      </c>
      <c r="G310" s="207">
        <v>1</v>
      </c>
      <c r="H310" s="207"/>
      <c r="I310" s="207"/>
      <c r="J310" s="207"/>
      <c r="K310" s="207"/>
      <c r="L310" s="207"/>
      <c r="M310" s="207"/>
      <c r="N310" s="207"/>
      <c r="O310" s="207"/>
      <c r="P310" s="207"/>
      <c r="Q310" s="207"/>
      <c r="R310" s="207" t="s">
        <v>752</v>
      </c>
      <c r="S310" s="207"/>
      <c r="T310" s="207"/>
      <c r="U310" s="207"/>
      <c r="V310" s="207" t="s">
        <v>744</v>
      </c>
    </row>
    <row r="311" spans="1:22">
      <c r="A311" s="207" t="s">
        <v>1068</v>
      </c>
      <c r="B311" s="207" t="s">
        <v>556</v>
      </c>
      <c r="C311" s="207">
        <v>10.515599999999999</v>
      </c>
      <c r="D311" s="207">
        <v>12.3444</v>
      </c>
      <c r="E311" s="207" t="s">
        <v>750</v>
      </c>
      <c r="F311" s="207" t="s">
        <v>751</v>
      </c>
      <c r="G311" s="207">
        <v>1</v>
      </c>
      <c r="H311" s="207"/>
      <c r="I311" s="207"/>
      <c r="J311" s="207"/>
      <c r="K311" s="207"/>
      <c r="L311" s="207"/>
      <c r="M311" s="207"/>
      <c r="N311" s="207"/>
      <c r="O311" s="207"/>
      <c r="P311" s="207"/>
      <c r="Q311" s="207"/>
      <c r="R311" s="207" t="s">
        <v>752</v>
      </c>
      <c r="S311" s="207"/>
      <c r="T311" s="207"/>
      <c r="U311" s="207"/>
      <c r="V311" s="207" t="s">
        <v>744</v>
      </c>
    </row>
    <row r="312" spans="1:22">
      <c r="A312" s="207" t="s">
        <v>1069</v>
      </c>
      <c r="B312" s="207" t="s">
        <v>557</v>
      </c>
      <c r="C312" s="207">
        <v>10.515599999999999</v>
      </c>
      <c r="D312" s="207">
        <v>10.515599999999999</v>
      </c>
      <c r="E312" s="207" t="s">
        <v>750</v>
      </c>
      <c r="F312" s="207" t="s">
        <v>751</v>
      </c>
      <c r="G312" s="207">
        <v>1</v>
      </c>
      <c r="H312" s="207"/>
      <c r="I312" s="207"/>
      <c r="J312" s="207"/>
      <c r="K312" s="207"/>
      <c r="L312" s="207"/>
      <c r="M312" s="207"/>
      <c r="N312" s="207"/>
      <c r="O312" s="207"/>
      <c r="P312" s="207"/>
      <c r="Q312" s="207"/>
      <c r="R312" s="207" t="s">
        <v>752</v>
      </c>
      <c r="S312" s="207"/>
      <c r="T312" s="207"/>
      <c r="U312" s="207"/>
      <c r="V312" s="207" t="s">
        <v>744</v>
      </c>
    </row>
    <row r="313" spans="1:22">
      <c r="A313" s="207" t="s">
        <v>1070</v>
      </c>
      <c r="B313" s="207" t="s">
        <v>558</v>
      </c>
      <c r="C313" s="207">
        <v>10.515599999999999</v>
      </c>
      <c r="D313" s="207">
        <v>16.001999999999999</v>
      </c>
      <c r="E313" s="207" t="s">
        <v>750</v>
      </c>
      <c r="F313" s="207" t="s">
        <v>751</v>
      </c>
      <c r="G313" s="207">
        <v>1</v>
      </c>
      <c r="H313" s="207"/>
      <c r="I313" s="207"/>
      <c r="J313" s="207"/>
      <c r="K313" s="207"/>
      <c r="L313" s="207"/>
      <c r="M313" s="207"/>
      <c r="N313" s="207"/>
      <c r="O313" s="207"/>
      <c r="P313" s="207"/>
      <c r="Q313" s="207"/>
      <c r="R313" s="207" t="s">
        <v>752</v>
      </c>
      <c r="S313" s="207"/>
      <c r="T313" s="207"/>
      <c r="U313" s="207"/>
      <c r="V313" s="207" t="s">
        <v>744</v>
      </c>
    </row>
    <row r="314" spans="1:22">
      <c r="A314" s="207" t="s">
        <v>1071</v>
      </c>
      <c r="B314" s="207" t="s">
        <v>559</v>
      </c>
      <c r="C314" s="207">
        <v>10.515599999999999</v>
      </c>
      <c r="D314" s="207">
        <v>11.43</v>
      </c>
      <c r="E314" s="207" t="s">
        <v>750</v>
      </c>
      <c r="F314" s="207" t="s">
        <v>751</v>
      </c>
      <c r="G314" s="207">
        <v>1</v>
      </c>
      <c r="H314" s="207"/>
      <c r="I314" s="207"/>
      <c r="J314" s="207"/>
      <c r="K314" s="207"/>
      <c r="L314" s="207"/>
      <c r="M314" s="207"/>
      <c r="N314" s="207"/>
      <c r="O314" s="207"/>
      <c r="P314" s="207"/>
      <c r="Q314" s="207"/>
      <c r="R314" s="207" t="s">
        <v>752</v>
      </c>
      <c r="S314" s="207"/>
      <c r="T314" s="207"/>
      <c r="U314" s="207"/>
      <c r="V314" s="207" t="s">
        <v>744</v>
      </c>
    </row>
    <row r="315" spans="1:22">
      <c r="A315" s="207" t="s">
        <v>1072</v>
      </c>
      <c r="B315" s="207" t="s">
        <v>560</v>
      </c>
      <c r="C315" s="207">
        <v>2.286</v>
      </c>
      <c r="D315" s="207">
        <v>8.6867999999999999</v>
      </c>
      <c r="E315" s="207" t="s">
        <v>750</v>
      </c>
      <c r="F315" s="207" t="s">
        <v>751</v>
      </c>
      <c r="G315" s="207">
        <v>1</v>
      </c>
      <c r="H315" s="207"/>
      <c r="I315" s="207"/>
      <c r="J315" s="207"/>
      <c r="K315" s="207"/>
      <c r="L315" s="207"/>
      <c r="M315" s="207"/>
      <c r="N315" s="207"/>
      <c r="O315" s="207"/>
      <c r="P315" s="207"/>
      <c r="Q315" s="207"/>
      <c r="R315" s="207" t="s">
        <v>752</v>
      </c>
      <c r="S315" s="207"/>
      <c r="T315" s="207"/>
      <c r="U315" s="207"/>
      <c r="V315" s="207" t="s">
        <v>744</v>
      </c>
    </row>
    <row r="316" spans="1:22">
      <c r="A316" s="214" t="s">
        <v>1073</v>
      </c>
      <c r="B316" s="214" t="s">
        <v>38</v>
      </c>
      <c r="C316" s="214">
        <v>-14.1732</v>
      </c>
      <c r="D316" s="214">
        <v>-7.7724000000000002</v>
      </c>
      <c r="E316" s="214" t="s">
        <v>742</v>
      </c>
      <c r="F316" s="214"/>
      <c r="G316" s="214"/>
      <c r="H316" s="214"/>
      <c r="I316" s="214"/>
      <c r="J316" s="214"/>
      <c r="K316" s="214"/>
      <c r="L316" s="214"/>
      <c r="M316" s="214"/>
      <c r="N316" s="214"/>
      <c r="O316" s="214"/>
      <c r="P316" s="214"/>
      <c r="Q316" s="214"/>
      <c r="R316" s="214" t="s">
        <v>744</v>
      </c>
      <c r="S316" s="214" t="s">
        <v>1074</v>
      </c>
      <c r="T316" s="214"/>
      <c r="U316" s="214" t="s">
        <v>1074</v>
      </c>
      <c r="V316" s="214"/>
    </row>
    <row r="317" spans="1:22">
      <c r="A317" s="207" t="s">
        <v>1075</v>
      </c>
      <c r="B317" s="207" t="s">
        <v>561</v>
      </c>
      <c r="C317" s="207">
        <v>-12.3444</v>
      </c>
      <c r="D317" s="207">
        <v>5.9436</v>
      </c>
      <c r="E317" s="207" t="s">
        <v>1076</v>
      </c>
      <c r="F317" s="207" t="s">
        <v>751</v>
      </c>
      <c r="G317" s="207">
        <v>1</v>
      </c>
      <c r="H317" s="207"/>
      <c r="I317" s="207"/>
      <c r="J317" s="207"/>
      <c r="K317" s="207"/>
      <c r="L317" s="207"/>
      <c r="M317" s="207"/>
      <c r="N317" s="207"/>
      <c r="O317" s="207"/>
      <c r="P317" s="207"/>
      <c r="Q317" s="207"/>
      <c r="R317" s="207" t="s">
        <v>845</v>
      </c>
      <c r="S317" s="207"/>
      <c r="T317" s="207"/>
      <c r="U317" s="207"/>
      <c r="V317" s="207" t="s">
        <v>744</v>
      </c>
    </row>
    <row r="318" spans="1:22">
      <c r="A318" s="207" t="s">
        <v>1077</v>
      </c>
      <c r="B318" s="207" t="s">
        <v>562</v>
      </c>
      <c r="C318" s="207">
        <v>-14.1732</v>
      </c>
      <c r="D318" s="207">
        <v>6.8579999999999997</v>
      </c>
      <c r="E318" s="207" t="s">
        <v>1076</v>
      </c>
      <c r="F318" s="207" t="s">
        <v>751</v>
      </c>
      <c r="G318" s="207">
        <v>1</v>
      </c>
      <c r="H318" s="207"/>
      <c r="I318" s="207"/>
      <c r="J318" s="207"/>
      <c r="K318" s="207"/>
      <c r="L318" s="207"/>
      <c r="M318" s="207"/>
      <c r="N318" s="207"/>
      <c r="O318" s="207"/>
      <c r="P318" s="207"/>
      <c r="Q318" s="207"/>
      <c r="R318" s="207" t="s">
        <v>845</v>
      </c>
      <c r="S318" s="207"/>
      <c r="T318" s="207"/>
      <c r="U318" s="207"/>
      <c r="V318" s="207" t="s">
        <v>744</v>
      </c>
    </row>
    <row r="319" spans="1:22">
      <c r="A319" s="207" t="s">
        <v>1078</v>
      </c>
      <c r="B319" s="207" t="s">
        <v>39</v>
      </c>
      <c r="C319" s="207">
        <v>-10.515599999999999</v>
      </c>
      <c r="D319" s="207">
        <v>-9.6012000000000004</v>
      </c>
      <c r="E319" s="207" t="s">
        <v>48</v>
      </c>
      <c r="F319" s="207"/>
      <c r="G319" s="207"/>
      <c r="H319" s="207"/>
      <c r="I319" s="207"/>
      <c r="J319" s="207"/>
      <c r="K319" s="207"/>
      <c r="L319" s="207"/>
      <c r="M319" s="207"/>
      <c r="N319" s="207"/>
      <c r="O319" s="207"/>
      <c r="P319" s="207"/>
      <c r="Q319" s="207"/>
      <c r="R319" s="207" t="s">
        <v>744</v>
      </c>
      <c r="S319" s="207"/>
      <c r="T319" s="207"/>
      <c r="U319" s="207"/>
      <c r="V319" s="207"/>
    </row>
    <row r="320" spans="1:22">
      <c r="A320" s="207" t="s">
        <v>1079</v>
      </c>
      <c r="B320" s="207" t="s">
        <v>39</v>
      </c>
      <c r="C320" s="207">
        <v>-7.7724000000000002</v>
      </c>
      <c r="D320" s="207">
        <v>-10.515599999999999</v>
      </c>
      <c r="E320" s="207" t="s">
        <v>48</v>
      </c>
      <c r="F320" s="207"/>
      <c r="G320" s="207"/>
      <c r="H320" s="207"/>
      <c r="I320" s="207"/>
      <c r="J320" s="207"/>
      <c r="K320" s="207"/>
      <c r="L320" s="207"/>
      <c r="M320" s="207"/>
      <c r="N320" s="207"/>
      <c r="O320" s="207"/>
      <c r="P320" s="207"/>
      <c r="Q320" s="207"/>
      <c r="R320" s="207" t="s">
        <v>744</v>
      </c>
      <c r="S320" s="207"/>
      <c r="T320" s="207"/>
      <c r="U320" s="207"/>
      <c r="V320" s="207"/>
    </row>
    <row r="321" spans="1:22">
      <c r="A321" s="207" t="s">
        <v>1080</v>
      </c>
      <c r="B321" s="207" t="s">
        <v>39</v>
      </c>
      <c r="C321" s="207">
        <v>-11.43</v>
      </c>
      <c r="D321" s="207">
        <v>-6.8579999999999997</v>
      </c>
      <c r="E321" s="207" t="s">
        <v>48</v>
      </c>
      <c r="F321" s="207"/>
      <c r="G321" s="207"/>
      <c r="H321" s="207"/>
      <c r="I321" s="207"/>
      <c r="J321" s="207"/>
      <c r="K321" s="207"/>
      <c r="L321" s="207"/>
      <c r="M321" s="207"/>
      <c r="N321" s="207"/>
      <c r="O321" s="207"/>
      <c r="P321" s="207"/>
      <c r="Q321" s="207"/>
      <c r="R321" s="207" t="s">
        <v>744</v>
      </c>
      <c r="S321" s="207"/>
      <c r="T321" s="207"/>
      <c r="U321" s="207"/>
      <c r="V321" s="207"/>
    </row>
    <row r="322" spans="1:22">
      <c r="A322" s="207" t="s">
        <v>1081</v>
      </c>
      <c r="B322" s="207" t="s">
        <v>39</v>
      </c>
      <c r="C322" s="207">
        <v>6.8579999999999997</v>
      </c>
      <c r="D322" s="207">
        <v>-17.8308</v>
      </c>
      <c r="E322" s="207" t="s">
        <v>48</v>
      </c>
      <c r="F322" s="207"/>
      <c r="G322" s="207"/>
      <c r="H322" s="207"/>
      <c r="I322" s="207"/>
      <c r="J322" s="207"/>
      <c r="K322" s="207"/>
      <c r="L322" s="207"/>
      <c r="M322" s="207"/>
      <c r="N322" s="207"/>
      <c r="O322" s="207"/>
      <c r="P322" s="207"/>
      <c r="Q322" s="207"/>
      <c r="R322" s="207" t="s">
        <v>744</v>
      </c>
      <c r="S322" s="207"/>
      <c r="T322" s="207"/>
      <c r="U322" s="207"/>
      <c r="V322" s="207"/>
    </row>
    <row r="323" spans="1:22">
      <c r="A323" s="214" t="s">
        <v>1082</v>
      </c>
      <c r="B323" s="214" t="s">
        <v>59</v>
      </c>
      <c r="C323" s="214">
        <v>-15.0876</v>
      </c>
      <c r="D323" s="214">
        <v>-5.9436</v>
      </c>
      <c r="E323" s="214" t="s">
        <v>742</v>
      </c>
      <c r="F323" s="214"/>
      <c r="G323" s="214"/>
      <c r="H323" s="214"/>
      <c r="I323" s="214"/>
      <c r="J323" s="214"/>
      <c r="K323" s="214"/>
      <c r="L323" s="214"/>
      <c r="M323" s="214"/>
      <c r="N323" s="214"/>
      <c r="O323" s="214"/>
      <c r="P323" s="214"/>
      <c r="Q323" s="214"/>
      <c r="R323" s="214" t="s">
        <v>744</v>
      </c>
      <c r="S323" s="214" t="s">
        <v>1074</v>
      </c>
      <c r="T323" s="214"/>
      <c r="U323" s="214" t="s">
        <v>1074</v>
      </c>
      <c r="V323" s="214"/>
    </row>
    <row r="324" spans="1:22">
      <c r="A324" s="207" t="s">
        <v>1083</v>
      </c>
      <c r="B324" s="207" t="s">
        <v>39</v>
      </c>
      <c r="C324" s="207">
        <v>5.9436</v>
      </c>
      <c r="D324" s="207">
        <v>-17.8308</v>
      </c>
      <c r="E324" s="207" t="s">
        <v>48</v>
      </c>
      <c r="F324" s="207"/>
      <c r="G324" s="207"/>
      <c r="H324" s="207"/>
      <c r="I324" s="207"/>
      <c r="J324" s="207"/>
      <c r="K324" s="207"/>
      <c r="L324" s="207"/>
      <c r="M324" s="207"/>
      <c r="N324" s="207"/>
      <c r="O324" s="207"/>
      <c r="P324" s="207"/>
      <c r="Q324" s="207"/>
      <c r="R324" s="207" t="s">
        <v>744</v>
      </c>
      <c r="S324" s="207"/>
      <c r="T324" s="207"/>
      <c r="U324" s="207"/>
      <c r="V324" s="207"/>
    </row>
    <row r="325" spans="1:22">
      <c r="A325" s="207" t="s">
        <v>1084</v>
      </c>
      <c r="B325" s="207" t="s">
        <v>39</v>
      </c>
      <c r="C325" s="207">
        <v>3.2004000000000001</v>
      </c>
      <c r="D325" s="207">
        <v>-17.8308</v>
      </c>
      <c r="E325" s="207" t="s">
        <v>48</v>
      </c>
      <c r="F325" s="207"/>
      <c r="G325" s="207"/>
      <c r="H325" s="207"/>
      <c r="I325" s="207"/>
      <c r="J325" s="207"/>
      <c r="K325" s="207"/>
      <c r="L325" s="207"/>
      <c r="M325" s="207"/>
      <c r="N325" s="207"/>
      <c r="O325" s="207"/>
      <c r="P325" s="207"/>
      <c r="Q325" s="207"/>
      <c r="R325" s="207" t="s">
        <v>744</v>
      </c>
      <c r="S325" s="207"/>
      <c r="T325" s="207"/>
      <c r="U325" s="207"/>
      <c r="V325" s="207"/>
    </row>
    <row r="326" spans="1:22">
      <c r="A326" s="207" t="s">
        <v>1085</v>
      </c>
      <c r="B326" s="207" t="s">
        <v>39</v>
      </c>
      <c r="C326" s="207">
        <v>2.286</v>
      </c>
      <c r="D326" s="207">
        <v>-17.8308</v>
      </c>
      <c r="E326" s="207" t="s">
        <v>48</v>
      </c>
      <c r="F326" s="207"/>
      <c r="G326" s="207"/>
      <c r="H326" s="207"/>
      <c r="I326" s="207"/>
      <c r="J326" s="207"/>
      <c r="K326" s="207"/>
      <c r="L326" s="207"/>
      <c r="M326" s="207"/>
      <c r="N326" s="207"/>
      <c r="O326" s="207"/>
      <c r="P326" s="207"/>
      <c r="Q326" s="207"/>
      <c r="R326" s="207" t="s">
        <v>744</v>
      </c>
      <c r="S326" s="207"/>
      <c r="T326" s="207"/>
      <c r="U326" s="207"/>
      <c r="V326" s="207"/>
    </row>
    <row r="327" spans="1:22">
      <c r="A327" s="207" t="s">
        <v>1086</v>
      </c>
      <c r="B327" s="207" t="s">
        <v>39</v>
      </c>
      <c r="C327" s="207">
        <v>-4.1147999999999998</v>
      </c>
      <c r="D327" s="207">
        <v>-17.8308</v>
      </c>
      <c r="E327" s="207" t="s">
        <v>48</v>
      </c>
      <c r="F327" s="207"/>
      <c r="G327" s="207"/>
      <c r="H327" s="207"/>
      <c r="I327" s="207"/>
      <c r="J327" s="207"/>
      <c r="K327" s="207"/>
      <c r="L327" s="207"/>
      <c r="M327" s="207"/>
      <c r="N327" s="207"/>
      <c r="O327" s="207"/>
      <c r="P327" s="207"/>
      <c r="Q327" s="207"/>
      <c r="R327" s="207" t="s">
        <v>744</v>
      </c>
      <c r="S327" s="207"/>
      <c r="T327" s="207"/>
      <c r="U327" s="207"/>
      <c r="V327" s="207"/>
    </row>
    <row r="328" spans="1:22">
      <c r="A328" s="207" t="s">
        <v>1087</v>
      </c>
      <c r="B328" s="207" t="s">
        <v>39</v>
      </c>
      <c r="C328" s="207">
        <v>-5.0292000000000003</v>
      </c>
      <c r="D328" s="207">
        <v>-17.8308</v>
      </c>
      <c r="E328" s="207" t="s">
        <v>48</v>
      </c>
      <c r="F328" s="207"/>
      <c r="G328" s="207"/>
      <c r="H328" s="207"/>
      <c r="I328" s="207"/>
      <c r="J328" s="207"/>
      <c r="K328" s="207"/>
      <c r="L328" s="207"/>
      <c r="M328" s="207"/>
      <c r="N328" s="207"/>
      <c r="O328" s="207"/>
      <c r="P328" s="207"/>
      <c r="Q328" s="207"/>
      <c r="R328" s="207" t="s">
        <v>744</v>
      </c>
      <c r="S328" s="207"/>
      <c r="T328" s="207"/>
      <c r="U328" s="207"/>
      <c r="V328" s="207"/>
    </row>
    <row r="329" spans="1:22" ht="14.45" customHeight="1">
      <c r="A329" s="207" t="s">
        <v>1088</v>
      </c>
      <c r="B329" s="207" t="s">
        <v>39</v>
      </c>
      <c r="C329" s="207">
        <v>-7.7724000000000002</v>
      </c>
      <c r="D329" s="207">
        <v>-17.8308</v>
      </c>
      <c r="E329" s="207" t="s">
        <v>48</v>
      </c>
      <c r="F329" s="207"/>
      <c r="G329" s="207"/>
      <c r="H329" s="207"/>
      <c r="I329" s="207"/>
      <c r="J329" s="207"/>
      <c r="K329" s="207"/>
      <c r="L329" s="207"/>
      <c r="M329" s="207"/>
      <c r="N329" s="207"/>
      <c r="O329" s="207"/>
      <c r="P329" s="207"/>
      <c r="Q329" s="207"/>
      <c r="R329" s="207" t="s">
        <v>744</v>
      </c>
      <c r="S329" s="207"/>
      <c r="T329" s="207"/>
      <c r="U329" s="207"/>
      <c r="V329" s="207"/>
    </row>
    <row r="330" spans="1:22" ht="14.45" customHeight="1">
      <c r="A330" s="207" t="s">
        <v>1089</v>
      </c>
      <c r="B330" s="207" t="s">
        <v>39</v>
      </c>
      <c r="C330" s="207">
        <v>-13.258800000000001</v>
      </c>
      <c r="D330" s="207">
        <v>-17.8308</v>
      </c>
      <c r="E330" s="207" t="s">
        <v>48</v>
      </c>
      <c r="F330" s="207"/>
      <c r="G330" s="207"/>
      <c r="H330" s="207"/>
      <c r="I330" s="207"/>
      <c r="J330" s="207"/>
      <c r="K330" s="207"/>
      <c r="L330" s="207"/>
      <c r="M330" s="207"/>
      <c r="N330" s="207"/>
      <c r="O330" s="207"/>
      <c r="P330" s="207"/>
      <c r="Q330" s="207"/>
      <c r="R330" s="207" t="s">
        <v>744</v>
      </c>
      <c r="S330" s="207"/>
      <c r="T330" s="207"/>
      <c r="U330" s="207"/>
      <c r="V330" s="207"/>
    </row>
    <row r="331" spans="1:22" ht="14.45" customHeight="1">
      <c r="A331" s="207" t="s">
        <v>1090</v>
      </c>
      <c r="B331" s="207" t="s">
        <v>39</v>
      </c>
      <c r="C331" s="207">
        <v>-14.1732</v>
      </c>
      <c r="D331" s="207">
        <v>-17.8308</v>
      </c>
      <c r="E331" s="207" t="s">
        <v>48</v>
      </c>
      <c r="F331" s="207"/>
      <c r="G331" s="207"/>
      <c r="H331" s="207"/>
      <c r="I331" s="207"/>
      <c r="J331" s="207"/>
      <c r="K331" s="207"/>
      <c r="L331" s="207"/>
      <c r="M331" s="207"/>
      <c r="N331" s="207"/>
      <c r="O331" s="207"/>
      <c r="P331" s="207"/>
      <c r="Q331" s="207"/>
      <c r="R331" s="207" t="s">
        <v>744</v>
      </c>
      <c r="S331" s="207"/>
      <c r="T331" s="207"/>
      <c r="U331" s="207"/>
      <c r="V331" s="207"/>
    </row>
    <row r="332" spans="1:22" ht="14.45" customHeight="1">
      <c r="A332" s="207" t="s">
        <v>1091</v>
      </c>
      <c r="B332" s="207" t="s">
        <v>39</v>
      </c>
      <c r="C332" s="207">
        <v>-16.001999999999999</v>
      </c>
      <c r="D332" s="207">
        <v>-17.8308</v>
      </c>
      <c r="E332" s="207" t="s">
        <v>48</v>
      </c>
      <c r="F332" s="207"/>
      <c r="G332" s="207"/>
      <c r="H332" s="207"/>
      <c r="I332" s="207"/>
      <c r="J332" s="207"/>
      <c r="K332" s="207"/>
      <c r="L332" s="207"/>
      <c r="M332" s="207"/>
      <c r="N332" s="207"/>
      <c r="O332" s="207"/>
      <c r="P332" s="207"/>
      <c r="Q332" s="207"/>
      <c r="R332" s="207" t="s">
        <v>744</v>
      </c>
      <c r="S332" s="207"/>
      <c r="T332" s="207"/>
      <c r="U332" s="207"/>
      <c r="V332" s="207"/>
    </row>
    <row r="333" spans="1:22" ht="14.45" customHeight="1">
      <c r="A333" s="207" t="s">
        <v>1092</v>
      </c>
      <c r="B333" s="207" t="s">
        <v>39</v>
      </c>
      <c r="C333" s="207">
        <v>15.0876</v>
      </c>
      <c r="D333" s="207">
        <v>-17.8308</v>
      </c>
      <c r="E333" s="207" t="s">
        <v>48</v>
      </c>
      <c r="F333" s="207"/>
      <c r="G333" s="207"/>
      <c r="H333" s="207"/>
      <c r="I333" s="207"/>
      <c r="J333" s="207"/>
      <c r="K333" s="207"/>
      <c r="L333" s="207"/>
      <c r="M333" s="207"/>
      <c r="N333" s="207"/>
      <c r="O333" s="207"/>
      <c r="P333" s="207"/>
      <c r="Q333" s="207"/>
      <c r="R333" s="207" t="s">
        <v>744</v>
      </c>
      <c r="S333" s="207"/>
      <c r="T333" s="207"/>
      <c r="U333" s="207"/>
      <c r="V333" s="207"/>
    </row>
    <row r="334" spans="1:22" ht="14.45" customHeight="1">
      <c r="A334" s="207" t="s">
        <v>1093</v>
      </c>
      <c r="B334" s="207" t="s">
        <v>39</v>
      </c>
      <c r="C334" s="207">
        <v>14.1732</v>
      </c>
      <c r="D334" s="207">
        <v>-17.8308</v>
      </c>
      <c r="E334" s="207" t="s">
        <v>48</v>
      </c>
      <c r="F334" s="207"/>
      <c r="G334" s="207"/>
      <c r="H334" s="207"/>
      <c r="I334" s="207"/>
      <c r="J334" s="207"/>
      <c r="K334" s="207"/>
      <c r="L334" s="207"/>
      <c r="M334" s="207"/>
      <c r="N334" s="207"/>
      <c r="O334" s="207"/>
      <c r="P334" s="207"/>
      <c r="Q334" s="207"/>
      <c r="R334" s="207" t="s">
        <v>744</v>
      </c>
      <c r="S334" s="207"/>
      <c r="T334" s="207"/>
      <c r="U334" s="207"/>
      <c r="V334" s="207"/>
    </row>
    <row r="335" spans="1:22" ht="14.45" customHeight="1">
      <c r="A335" s="207" t="s">
        <v>1094</v>
      </c>
      <c r="B335" s="207" t="s">
        <v>39</v>
      </c>
      <c r="C335" s="207">
        <v>16.001999999999999</v>
      </c>
      <c r="D335" s="207">
        <v>0.4572</v>
      </c>
      <c r="E335" s="207" t="s">
        <v>48</v>
      </c>
      <c r="F335" s="207"/>
      <c r="G335" s="207"/>
      <c r="H335" s="207"/>
      <c r="I335" s="207"/>
      <c r="J335" s="207"/>
      <c r="K335" s="207"/>
      <c r="L335" s="207"/>
      <c r="M335" s="207"/>
      <c r="N335" s="207"/>
      <c r="O335" s="207"/>
      <c r="P335" s="207"/>
      <c r="Q335" s="207"/>
      <c r="R335" s="207" t="s">
        <v>744</v>
      </c>
      <c r="S335" s="207"/>
      <c r="T335" s="207"/>
      <c r="U335" s="207"/>
      <c r="V335" s="207"/>
    </row>
    <row r="336" spans="1:22" ht="14.45" customHeight="1">
      <c r="A336" s="207" t="s">
        <v>1095</v>
      </c>
      <c r="B336" s="207" t="s">
        <v>39</v>
      </c>
      <c r="C336" s="207">
        <v>15.0876</v>
      </c>
      <c r="D336" s="207">
        <v>0.4572</v>
      </c>
      <c r="E336" s="207" t="s">
        <v>48</v>
      </c>
      <c r="F336" s="207"/>
      <c r="G336" s="207"/>
      <c r="H336" s="207"/>
      <c r="I336" s="207"/>
      <c r="J336" s="207"/>
      <c r="K336" s="207"/>
      <c r="L336" s="207"/>
      <c r="M336" s="207"/>
      <c r="N336" s="207"/>
      <c r="O336" s="207"/>
      <c r="P336" s="207"/>
      <c r="Q336" s="207"/>
      <c r="R336" s="207" t="s">
        <v>744</v>
      </c>
      <c r="S336" s="207"/>
      <c r="T336" s="207"/>
      <c r="U336" s="207"/>
      <c r="V336" s="207"/>
    </row>
    <row r="337" spans="1:22" ht="14.45" customHeight="1">
      <c r="A337" s="207" t="s">
        <v>1096</v>
      </c>
      <c r="B337" s="207" t="s">
        <v>104</v>
      </c>
      <c r="C337" s="207">
        <v>-12.3444</v>
      </c>
      <c r="D337" s="207">
        <v>4.1147999999999998</v>
      </c>
      <c r="E337" s="207" t="s">
        <v>102</v>
      </c>
      <c r="F337" s="207"/>
      <c r="G337" s="207"/>
      <c r="H337" s="207"/>
      <c r="I337" s="207"/>
      <c r="J337" s="207"/>
      <c r="K337" s="207"/>
      <c r="L337" s="207"/>
      <c r="M337" s="207"/>
      <c r="N337" s="207"/>
      <c r="O337" s="207"/>
      <c r="P337" s="207"/>
      <c r="Q337" s="207"/>
      <c r="R337" s="207" t="s">
        <v>744</v>
      </c>
      <c r="S337" s="207"/>
      <c r="T337" s="207"/>
      <c r="U337" s="207"/>
      <c r="V337" s="207" t="s">
        <v>744</v>
      </c>
    </row>
    <row r="338" spans="1:22" ht="14.45" customHeight="1">
      <c r="A338" s="207" t="s">
        <v>1097</v>
      </c>
      <c r="B338" s="207" t="s">
        <v>39</v>
      </c>
      <c r="C338" s="207">
        <v>14.1732</v>
      </c>
      <c r="D338" s="207">
        <v>0.4572</v>
      </c>
      <c r="E338" s="207" t="s">
        <v>48</v>
      </c>
      <c r="F338" s="207"/>
      <c r="G338" s="207"/>
      <c r="H338" s="207"/>
      <c r="I338" s="207"/>
      <c r="J338" s="207"/>
      <c r="K338" s="207"/>
      <c r="L338" s="207"/>
      <c r="M338" s="207"/>
      <c r="N338" s="207"/>
      <c r="O338" s="207"/>
      <c r="P338" s="207"/>
      <c r="Q338" s="207"/>
      <c r="R338" s="207" t="s">
        <v>744</v>
      </c>
      <c r="S338" s="207"/>
      <c r="T338" s="207"/>
      <c r="U338" s="207"/>
      <c r="V338" s="207"/>
    </row>
    <row r="339" spans="1:22" ht="14.45" customHeight="1">
      <c r="A339" s="207" t="s">
        <v>1098</v>
      </c>
      <c r="B339" s="207" t="s">
        <v>39</v>
      </c>
      <c r="C339" s="207">
        <v>13.258800000000001</v>
      </c>
      <c r="D339" s="207">
        <v>0.4572</v>
      </c>
      <c r="E339" s="207" t="s">
        <v>48</v>
      </c>
      <c r="F339" s="207"/>
      <c r="G339" s="207"/>
      <c r="H339" s="207"/>
      <c r="I339" s="207"/>
      <c r="J339" s="207"/>
      <c r="K339" s="207"/>
      <c r="L339" s="207"/>
      <c r="M339" s="207"/>
      <c r="N339" s="207"/>
      <c r="O339" s="207"/>
      <c r="P339" s="207"/>
      <c r="Q339" s="207"/>
      <c r="R339" s="207" t="s">
        <v>744</v>
      </c>
      <c r="S339" s="207"/>
      <c r="T339" s="207"/>
      <c r="U339" s="207"/>
      <c r="V339" s="207"/>
    </row>
    <row r="340" spans="1:22" ht="14.45" customHeight="1">
      <c r="A340" s="207" t="s">
        <v>1099</v>
      </c>
      <c r="B340" s="207" t="s">
        <v>39</v>
      </c>
      <c r="C340" s="207">
        <v>12.3444</v>
      </c>
      <c r="D340" s="207">
        <v>0.4572</v>
      </c>
      <c r="E340" s="207" t="s">
        <v>48</v>
      </c>
      <c r="F340" s="207"/>
      <c r="G340" s="207"/>
      <c r="H340" s="207"/>
      <c r="I340" s="207"/>
      <c r="J340" s="207"/>
      <c r="K340" s="207"/>
      <c r="L340" s="207"/>
      <c r="M340" s="207"/>
      <c r="N340" s="207"/>
      <c r="O340" s="207"/>
      <c r="P340" s="207"/>
      <c r="Q340" s="207"/>
      <c r="R340" s="207" t="s">
        <v>744</v>
      </c>
      <c r="S340" s="207"/>
      <c r="T340" s="207"/>
      <c r="U340" s="207"/>
      <c r="V340" s="207"/>
    </row>
    <row r="341" spans="1:22" ht="14.45" customHeight="1">
      <c r="A341" s="207" t="s">
        <v>1100</v>
      </c>
      <c r="B341" s="207" t="s">
        <v>39</v>
      </c>
      <c r="C341" s="207">
        <v>11.43</v>
      </c>
      <c r="D341" s="207">
        <v>0.4572</v>
      </c>
      <c r="E341" s="207" t="s">
        <v>48</v>
      </c>
      <c r="F341" s="207"/>
      <c r="G341" s="207"/>
      <c r="H341" s="207"/>
      <c r="I341" s="207"/>
      <c r="J341" s="207"/>
      <c r="K341" s="207"/>
      <c r="L341" s="207"/>
      <c r="M341" s="207"/>
      <c r="N341" s="207"/>
      <c r="O341" s="207"/>
      <c r="P341" s="207"/>
      <c r="Q341" s="207"/>
      <c r="R341" s="207" t="s">
        <v>744</v>
      </c>
      <c r="S341" s="207"/>
      <c r="T341" s="207"/>
      <c r="U341" s="207"/>
      <c r="V341" s="207"/>
    </row>
    <row r="342" spans="1:22" ht="14.45" customHeight="1">
      <c r="A342" s="207" t="s">
        <v>1101</v>
      </c>
      <c r="B342" s="207" t="s">
        <v>563</v>
      </c>
      <c r="C342" s="207">
        <v>-16.001999999999999</v>
      </c>
      <c r="D342" s="207">
        <v>5.0292000000000003</v>
      </c>
      <c r="E342" s="207" t="s">
        <v>755</v>
      </c>
      <c r="F342" s="207" t="s">
        <v>751</v>
      </c>
      <c r="G342" s="207">
        <v>1</v>
      </c>
      <c r="H342" s="207"/>
      <c r="I342" s="207"/>
      <c r="J342" s="207"/>
      <c r="K342" s="207"/>
      <c r="L342" s="207"/>
      <c r="M342" s="207"/>
      <c r="N342" s="207"/>
      <c r="O342" s="207"/>
      <c r="P342" s="207"/>
      <c r="Q342" s="207"/>
      <c r="R342" s="207" t="s">
        <v>845</v>
      </c>
      <c r="S342" s="207"/>
      <c r="T342" s="207"/>
      <c r="U342" s="207"/>
      <c r="V342" s="207" t="s">
        <v>744</v>
      </c>
    </row>
    <row r="343" spans="1:22" ht="14.45" customHeight="1">
      <c r="A343" s="207" t="s">
        <v>1102</v>
      </c>
      <c r="B343" s="207" t="s">
        <v>39</v>
      </c>
      <c r="C343" s="207">
        <v>12.3444</v>
      </c>
      <c r="D343" s="207">
        <v>1.3715999999999999</v>
      </c>
      <c r="E343" s="207" t="s">
        <v>48</v>
      </c>
      <c r="F343" s="207"/>
      <c r="G343" s="207"/>
      <c r="H343" s="207"/>
      <c r="I343" s="207"/>
      <c r="J343" s="207"/>
      <c r="K343" s="207"/>
      <c r="L343" s="207"/>
      <c r="M343" s="207"/>
      <c r="N343" s="207"/>
      <c r="O343" s="207"/>
      <c r="P343" s="207"/>
      <c r="Q343" s="207"/>
      <c r="R343" s="207" t="s">
        <v>744</v>
      </c>
      <c r="S343" s="207"/>
      <c r="T343" s="207"/>
      <c r="U343" s="207"/>
      <c r="V343" s="207"/>
    </row>
    <row r="344" spans="1:22" ht="14.45" customHeight="1">
      <c r="A344" s="207" t="s">
        <v>1103</v>
      </c>
      <c r="B344" s="207" t="s">
        <v>564</v>
      </c>
      <c r="C344" s="207">
        <v>-15.0876</v>
      </c>
      <c r="D344" s="207">
        <v>2.286</v>
      </c>
      <c r="E344" s="207" t="s">
        <v>755</v>
      </c>
      <c r="F344" s="207" t="s">
        <v>751</v>
      </c>
      <c r="G344" s="207">
        <v>1</v>
      </c>
      <c r="H344" s="207"/>
      <c r="I344" s="207"/>
      <c r="J344" s="207"/>
      <c r="K344" s="207"/>
      <c r="L344" s="207"/>
      <c r="M344" s="207"/>
      <c r="N344" s="207"/>
      <c r="O344" s="207"/>
      <c r="P344" s="207"/>
      <c r="Q344" s="207"/>
      <c r="R344" s="207" t="s">
        <v>845</v>
      </c>
      <c r="S344" s="207"/>
      <c r="T344" s="207"/>
      <c r="U344" s="207"/>
      <c r="V344" s="207" t="s">
        <v>744</v>
      </c>
    </row>
    <row r="345" spans="1:22">
      <c r="A345" s="207" t="s">
        <v>1104</v>
      </c>
      <c r="B345" s="207" t="s">
        <v>565</v>
      </c>
      <c r="C345" s="207">
        <v>-15.0876</v>
      </c>
      <c r="D345" s="207">
        <v>1.3715999999999999</v>
      </c>
      <c r="E345" s="207" t="s">
        <v>755</v>
      </c>
      <c r="F345" s="207" t="s">
        <v>751</v>
      </c>
      <c r="G345" s="207">
        <v>1</v>
      </c>
      <c r="H345" s="207"/>
      <c r="I345" s="207"/>
      <c r="J345" s="207"/>
      <c r="K345" s="207"/>
      <c r="L345" s="207"/>
      <c r="M345" s="207"/>
      <c r="N345" s="207"/>
      <c r="O345" s="207"/>
      <c r="P345" s="207"/>
      <c r="Q345" s="207"/>
      <c r="R345" s="207" t="s">
        <v>845</v>
      </c>
      <c r="S345" s="207"/>
      <c r="T345" s="207"/>
      <c r="U345" s="207"/>
      <c r="V345" s="207" t="s">
        <v>744</v>
      </c>
    </row>
    <row r="346" spans="1:22" ht="14.45" customHeight="1">
      <c r="A346" s="207" t="s">
        <v>1105</v>
      </c>
      <c r="B346" s="207" t="s">
        <v>39</v>
      </c>
      <c r="C346" s="207">
        <v>16.001999999999999</v>
      </c>
      <c r="D346" s="207">
        <v>2.286</v>
      </c>
      <c r="E346" s="207" t="s">
        <v>48</v>
      </c>
      <c r="F346" s="207"/>
      <c r="G346" s="207"/>
      <c r="H346" s="207"/>
      <c r="I346" s="207"/>
      <c r="J346" s="207"/>
      <c r="K346" s="207"/>
      <c r="L346" s="207"/>
      <c r="M346" s="207"/>
      <c r="N346" s="207"/>
      <c r="O346" s="207"/>
      <c r="P346" s="207"/>
      <c r="Q346" s="207"/>
      <c r="R346" s="207" t="s">
        <v>744</v>
      </c>
      <c r="S346" s="207"/>
      <c r="T346" s="207"/>
      <c r="U346" s="207"/>
      <c r="V346" s="207"/>
    </row>
    <row r="347" spans="1:22" ht="14.45" customHeight="1">
      <c r="A347" s="207" t="s">
        <v>1106</v>
      </c>
      <c r="B347" s="207" t="s">
        <v>39</v>
      </c>
      <c r="C347" s="207">
        <v>-16.916399999999999</v>
      </c>
      <c r="D347" s="207">
        <v>2.286</v>
      </c>
      <c r="E347" s="207" t="s">
        <v>48</v>
      </c>
      <c r="F347" s="207"/>
      <c r="G347" s="207"/>
      <c r="H347" s="207"/>
      <c r="I347" s="207"/>
      <c r="J347" s="207"/>
      <c r="K347" s="207"/>
      <c r="L347" s="207"/>
      <c r="M347" s="207"/>
      <c r="N347" s="207"/>
      <c r="O347" s="207"/>
      <c r="P347" s="207"/>
      <c r="Q347" s="207"/>
      <c r="R347" s="207" t="s">
        <v>744</v>
      </c>
      <c r="S347" s="207"/>
      <c r="T347" s="207"/>
      <c r="U347" s="207"/>
      <c r="V347" s="207"/>
    </row>
    <row r="348" spans="1:22" ht="14.45" customHeight="1">
      <c r="A348" s="207" t="s">
        <v>1107</v>
      </c>
      <c r="B348" s="207" t="s">
        <v>566</v>
      </c>
      <c r="C348" s="207">
        <v>-15.0876</v>
      </c>
      <c r="D348" s="207">
        <v>3.2004000000000001</v>
      </c>
      <c r="E348" s="207" t="s">
        <v>755</v>
      </c>
      <c r="F348" s="207" t="s">
        <v>751</v>
      </c>
      <c r="G348" s="207">
        <v>1</v>
      </c>
      <c r="H348" s="207"/>
      <c r="I348" s="207"/>
      <c r="J348" s="207"/>
      <c r="K348" s="207"/>
      <c r="L348" s="207"/>
      <c r="M348" s="207"/>
      <c r="N348" s="207"/>
      <c r="O348" s="207"/>
      <c r="P348" s="207"/>
      <c r="Q348" s="207"/>
      <c r="R348" s="207" t="s">
        <v>845</v>
      </c>
      <c r="S348" s="207"/>
      <c r="T348" s="207"/>
      <c r="U348" s="207"/>
      <c r="V348" s="207" t="s">
        <v>744</v>
      </c>
    </row>
    <row r="349" spans="1:22" ht="14.45" customHeight="1">
      <c r="A349" s="207" t="s">
        <v>1108</v>
      </c>
      <c r="B349" s="207" t="s">
        <v>567</v>
      </c>
      <c r="C349" s="207">
        <v>-16.001999999999999</v>
      </c>
      <c r="D349" s="207">
        <v>2.286</v>
      </c>
      <c r="E349" s="207" t="s">
        <v>755</v>
      </c>
      <c r="F349" s="207" t="s">
        <v>751</v>
      </c>
      <c r="G349" s="207">
        <v>1</v>
      </c>
      <c r="H349" s="207"/>
      <c r="I349" s="207"/>
      <c r="J349" s="207"/>
      <c r="K349" s="207"/>
      <c r="L349" s="207"/>
      <c r="M349" s="207"/>
      <c r="N349" s="207"/>
      <c r="O349" s="207"/>
      <c r="P349" s="207"/>
      <c r="Q349" s="207"/>
      <c r="R349" s="207" t="s">
        <v>845</v>
      </c>
      <c r="S349" s="207"/>
      <c r="T349" s="207"/>
      <c r="U349" s="207"/>
      <c r="V349" s="207" t="s">
        <v>744</v>
      </c>
    </row>
    <row r="350" spans="1:22" ht="14.45" customHeight="1">
      <c r="A350" s="207" t="s">
        <v>1109</v>
      </c>
      <c r="B350" s="207" t="s">
        <v>39</v>
      </c>
      <c r="C350" s="207">
        <v>-12.3444</v>
      </c>
      <c r="D350" s="207">
        <v>3.2004000000000001</v>
      </c>
      <c r="E350" s="207" t="s">
        <v>48</v>
      </c>
      <c r="F350" s="207"/>
      <c r="G350" s="207"/>
      <c r="H350" s="207"/>
      <c r="I350" s="207"/>
      <c r="J350" s="207"/>
      <c r="K350" s="207"/>
      <c r="L350" s="207"/>
      <c r="M350" s="207"/>
      <c r="N350" s="207"/>
      <c r="O350" s="207"/>
      <c r="P350" s="207"/>
      <c r="Q350" s="207"/>
      <c r="R350" s="207" t="s">
        <v>744</v>
      </c>
      <c r="S350" s="207"/>
      <c r="T350" s="207"/>
      <c r="U350" s="207"/>
      <c r="V350" s="207"/>
    </row>
    <row r="351" spans="1:22" ht="14.45" customHeight="1">
      <c r="A351" s="207" t="s">
        <v>1110</v>
      </c>
      <c r="B351" s="207" t="s">
        <v>568</v>
      </c>
      <c r="C351" s="207">
        <v>-16.001999999999999</v>
      </c>
      <c r="D351" s="207">
        <v>3.2004000000000001</v>
      </c>
      <c r="E351" s="207" t="s">
        <v>755</v>
      </c>
      <c r="F351" s="207" t="s">
        <v>751</v>
      </c>
      <c r="G351" s="207">
        <v>1</v>
      </c>
      <c r="H351" s="207"/>
      <c r="I351" s="207"/>
      <c r="J351" s="207"/>
      <c r="K351" s="207"/>
      <c r="L351" s="207"/>
      <c r="M351" s="207"/>
      <c r="N351" s="207"/>
      <c r="O351" s="207"/>
      <c r="P351" s="207"/>
      <c r="Q351" s="207"/>
      <c r="R351" s="207" t="s">
        <v>845</v>
      </c>
      <c r="S351" s="207"/>
      <c r="T351" s="207"/>
      <c r="U351" s="207"/>
      <c r="V351" s="207" t="s">
        <v>744</v>
      </c>
    </row>
    <row r="352" spans="1:22" ht="14.45" customHeight="1">
      <c r="A352" s="207" t="s">
        <v>1111</v>
      </c>
      <c r="B352" s="207" t="s">
        <v>569</v>
      </c>
      <c r="C352" s="207">
        <v>-16.001999999999999</v>
      </c>
      <c r="D352" s="207">
        <v>4.1147999999999998</v>
      </c>
      <c r="E352" s="207" t="s">
        <v>755</v>
      </c>
      <c r="F352" s="207" t="s">
        <v>751</v>
      </c>
      <c r="G352" s="207">
        <v>1</v>
      </c>
      <c r="H352" s="207"/>
      <c r="I352" s="207"/>
      <c r="J352" s="207"/>
      <c r="K352" s="207"/>
      <c r="L352" s="207"/>
      <c r="M352" s="207"/>
      <c r="N352" s="207"/>
      <c r="O352" s="207"/>
      <c r="P352" s="207"/>
      <c r="Q352" s="207"/>
      <c r="R352" s="207" t="s">
        <v>845</v>
      </c>
      <c r="S352" s="207"/>
      <c r="T352" s="207"/>
      <c r="U352" s="207"/>
      <c r="V352" s="207" t="s">
        <v>744</v>
      </c>
    </row>
    <row r="353" spans="1:22" ht="14.45" customHeight="1">
      <c r="A353" s="207" t="s">
        <v>1112</v>
      </c>
      <c r="B353" s="207" t="s">
        <v>39</v>
      </c>
      <c r="C353" s="207">
        <v>17.8308</v>
      </c>
      <c r="D353" s="207">
        <v>4.1147999999999998</v>
      </c>
      <c r="E353" s="207" t="s">
        <v>48</v>
      </c>
      <c r="F353" s="207"/>
      <c r="G353" s="207"/>
      <c r="H353" s="207"/>
      <c r="I353" s="207"/>
      <c r="J353" s="207"/>
      <c r="K353" s="207"/>
      <c r="L353" s="207"/>
      <c r="M353" s="207"/>
      <c r="N353" s="207"/>
      <c r="O353" s="207"/>
      <c r="P353" s="207"/>
      <c r="Q353" s="207"/>
      <c r="R353" s="207" t="s">
        <v>744</v>
      </c>
      <c r="S353" s="207"/>
      <c r="T353" s="207"/>
      <c r="U353" s="207"/>
      <c r="V353" s="207"/>
    </row>
    <row r="354" spans="1:22" ht="14.45" customHeight="1">
      <c r="A354" s="207" t="s">
        <v>1113</v>
      </c>
      <c r="B354" s="207" t="s">
        <v>39</v>
      </c>
      <c r="C354" s="207">
        <v>16.916399999999999</v>
      </c>
      <c r="D354" s="207">
        <v>4.1147999999999998</v>
      </c>
      <c r="E354" s="207" t="s">
        <v>48</v>
      </c>
      <c r="F354" s="207"/>
      <c r="G354" s="207"/>
      <c r="H354" s="207"/>
      <c r="I354" s="207"/>
      <c r="J354" s="207"/>
      <c r="K354" s="207"/>
      <c r="L354" s="207"/>
      <c r="M354" s="207"/>
      <c r="N354" s="207"/>
      <c r="O354" s="207"/>
      <c r="P354" s="207"/>
      <c r="Q354" s="207"/>
      <c r="R354" s="207" t="s">
        <v>744</v>
      </c>
      <c r="S354" s="207"/>
      <c r="T354" s="207"/>
      <c r="U354" s="207"/>
      <c r="V354" s="207"/>
    </row>
    <row r="355" spans="1:22" ht="14.45" customHeight="1">
      <c r="A355" s="207" t="s">
        <v>1114</v>
      </c>
      <c r="B355" s="207" t="s">
        <v>39</v>
      </c>
      <c r="C355" s="207">
        <v>16.001999999999999</v>
      </c>
      <c r="D355" s="207">
        <v>4.1147999999999998</v>
      </c>
      <c r="E355" s="207" t="s">
        <v>48</v>
      </c>
      <c r="F355" s="207"/>
      <c r="G355" s="207"/>
      <c r="H355" s="207"/>
      <c r="I355" s="207"/>
      <c r="J355" s="207"/>
      <c r="K355" s="207"/>
      <c r="L355" s="207"/>
      <c r="M355" s="207"/>
      <c r="N355" s="207"/>
      <c r="O355" s="207"/>
      <c r="P355" s="207"/>
      <c r="Q355" s="207"/>
      <c r="R355" s="207" t="s">
        <v>744</v>
      </c>
      <c r="S355" s="207"/>
      <c r="T355" s="207"/>
      <c r="U355" s="207"/>
      <c r="V355" s="207"/>
    </row>
    <row r="356" spans="1:22" ht="14.45" customHeight="1">
      <c r="A356" s="207" t="s">
        <v>1115</v>
      </c>
      <c r="B356" s="207" t="s">
        <v>39</v>
      </c>
      <c r="C356" s="207">
        <v>15.0876</v>
      </c>
      <c r="D356" s="207">
        <v>4.1147999999999998</v>
      </c>
      <c r="E356" s="207" t="s">
        <v>48</v>
      </c>
      <c r="F356" s="207"/>
      <c r="G356" s="207"/>
      <c r="H356" s="207"/>
      <c r="I356" s="207"/>
      <c r="J356" s="207"/>
      <c r="K356" s="207"/>
      <c r="L356" s="207"/>
      <c r="M356" s="207"/>
      <c r="N356" s="207"/>
      <c r="O356" s="207"/>
      <c r="P356" s="207"/>
      <c r="Q356" s="207"/>
      <c r="R356" s="207" t="s">
        <v>744</v>
      </c>
      <c r="S356" s="207"/>
      <c r="T356" s="207"/>
      <c r="U356" s="207"/>
      <c r="V356" s="207"/>
    </row>
    <row r="357" spans="1:22" ht="14.45" customHeight="1">
      <c r="A357" s="207" t="s">
        <v>1116</v>
      </c>
      <c r="B357" s="207" t="s">
        <v>170</v>
      </c>
      <c r="C357" s="207">
        <v>-10.515599999999999</v>
      </c>
      <c r="D357" s="207">
        <v>7.7724000000000002</v>
      </c>
      <c r="E357" s="207" t="s">
        <v>169</v>
      </c>
      <c r="F357" s="207"/>
      <c r="G357" s="207"/>
      <c r="H357" s="207"/>
      <c r="I357" s="207"/>
      <c r="J357" s="207"/>
      <c r="K357" s="207"/>
      <c r="L357" s="207"/>
      <c r="M357" s="207"/>
      <c r="N357" s="207"/>
      <c r="O357" s="207"/>
      <c r="P357" s="207"/>
      <c r="Q357" s="207"/>
      <c r="R357" s="207" t="s">
        <v>744</v>
      </c>
      <c r="S357" s="207"/>
      <c r="T357" s="207"/>
      <c r="U357" s="207"/>
      <c r="V357" s="207" t="s">
        <v>744</v>
      </c>
    </row>
    <row r="358" spans="1:22" ht="14.45" customHeight="1">
      <c r="A358" s="207" t="s">
        <v>1117</v>
      </c>
      <c r="B358" s="207" t="s">
        <v>39</v>
      </c>
      <c r="C358" s="207">
        <v>14.1732</v>
      </c>
      <c r="D358" s="207">
        <v>4.1147999999999998</v>
      </c>
      <c r="E358" s="207" t="s">
        <v>48</v>
      </c>
      <c r="F358" s="207"/>
      <c r="G358" s="207"/>
      <c r="H358" s="207"/>
      <c r="I358" s="207"/>
      <c r="J358" s="207"/>
      <c r="K358" s="207"/>
      <c r="L358" s="207"/>
      <c r="M358" s="207"/>
      <c r="N358" s="207"/>
      <c r="O358" s="207"/>
      <c r="P358" s="207"/>
      <c r="Q358" s="207"/>
      <c r="R358" s="207" t="s">
        <v>744</v>
      </c>
      <c r="S358" s="207"/>
      <c r="T358" s="207"/>
      <c r="U358" s="207"/>
      <c r="V358" s="207"/>
    </row>
    <row r="359" spans="1:22" ht="14.45" customHeight="1">
      <c r="A359" s="207" t="s">
        <v>1118</v>
      </c>
      <c r="B359" s="207" t="s">
        <v>570</v>
      </c>
      <c r="C359" s="207">
        <v>-12.3444</v>
      </c>
      <c r="D359" s="207">
        <v>1.3715999999999999</v>
      </c>
      <c r="E359" s="207" t="s">
        <v>750</v>
      </c>
      <c r="F359" s="207" t="s">
        <v>751</v>
      </c>
      <c r="G359" s="207">
        <v>1</v>
      </c>
      <c r="H359" s="207"/>
      <c r="I359" s="207"/>
      <c r="J359" s="207"/>
      <c r="K359" s="207"/>
      <c r="L359" s="207"/>
      <c r="M359" s="207"/>
      <c r="N359" s="207"/>
      <c r="O359" s="207"/>
      <c r="P359" s="207"/>
      <c r="Q359" s="207"/>
      <c r="R359" s="207" t="s">
        <v>845</v>
      </c>
      <c r="S359" s="207"/>
      <c r="T359" s="207"/>
      <c r="U359" s="207"/>
      <c r="V359" s="207" t="s">
        <v>744</v>
      </c>
    </row>
    <row r="360" spans="1:22" ht="14.45" customHeight="1">
      <c r="A360" s="207" t="s">
        <v>1119</v>
      </c>
      <c r="B360" s="207" t="s">
        <v>46</v>
      </c>
      <c r="C360" s="207">
        <v>-14.1732</v>
      </c>
      <c r="D360" s="207">
        <v>0.4572</v>
      </c>
      <c r="E360" s="207" t="s">
        <v>1120</v>
      </c>
      <c r="F360" s="207" t="s">
        <v>1121</v>
      </c>
      <c r="G360" s="207"/>
      <c r="H360" s="207" t="s">
        <v>45</v>
      </c>
      <c r="I360" s="207">
        <v>5</v>
      </c>
      <c r="J360" s="207">
        <v>85</v>
      </c>
      <c r="K360" s="207" t="s">
        <v>47</v>
      </c>
      <c r="L360" s="207">
        <v>20</v>
      </c>
      <c r="M360" s="207"/>
      <c r="N360" s="207"/>
      <c r="O360" s="207"/>
      <c r="P360" s="207" t="s">
        <v>1122</v>
      </c>
      <c r="Q360" s="207"/>
      <c r="R360" s="207"/>
      <c r="S360" s="207" t="s">
        <v>1123</v>
      </c>
      <c r="T360" s="207"/>
      <c r="U360" s="207"/>
      <c r="V360" s="207" t="s">
        <v>744</v>
      </c>
    </row>
    <row r="361" spans="1:22" ht="14.45" customHeight="1">
      <c r="A361" s="207" t="s">
        <v>1124</v>
      </c>
      <c r="B361" s="207" t="s">
        <v>64</v>
      </c>
      <c r="C361" s="207">
        <v>-17.8308</v>
      </c>
      <c r="D361" s="207">
        <v>3.2004000000000001</v>
      </c>
      <c r="E361" s="207" t="s">
        <v>1125</v>
      </c>
      <c r="F361" s="207" t="s">
        <v>1121</v>
      </c>
      <c r="G361" s="207"/>
      <c r="H361" s="207" t="s">
        <v>45</v>
      </c>
      <c r="I361" s="207">
        <v>5</v>
      </c>
      <c r="J361" s="207">
        <v>85</v>
      </c>
      <c r="K361" s="207" t="s">
        <v>47</v>
      </c>
      <c r="L361" s="207">
        <v>20</v>
      </c>
      <c r="M361" s="207"/>
      <c r="N361" s="207"/>
      <c r="O361" s="207"/>
      <c r="P361" s="207" t="s">
        <v>1122</v>
      </c>
      <c r="Q361" s="207"/>
      <c r="R361" s="207" t="s">
        <v>744</v>
      </c>
      <c r="S361" s="207" t="s">
        <v>1123</v>
      </c>
      <c r="T361" s="207"/>
      <c r="U361" s="207"/>
      <c r="V361" s="207" t="s">
        <v>744</v>
      </c>
    </row>
    <row r="362" spans="1:22">
      <c r="A362" s="207" t="s">
        <v>1126</v>
      </c>
      <c r="B362" s="207" t="s">
        <v>571</v>
      </c>
      <c r="C362" s="207">
        <v>-14.1732</v>
      </c>
      <c r="D362" s="207">
        <v>7.7724000000000002</v>
      </c>
      <c r="E362" s="207" t="s">
        <v>750</v>
      </c>
      <c r="F362" s="207" t="s">
        <v>751</v>
      </c>
      <c r="G362" s="207">
        <v>1</v>
      </c>
      <c r="H362" s="207"/>
      <c r="I362" s="207"/>
      <c r="J362" s="207"/>
      <c r="K362" s="207"/>
      <c r="L362" s="207"/>
      <c r="M362" s="207"/>
      <c r="N362" s="207"/>
      <c r="O362" s="207"/>
      <c r="P362" s="207"/>
      <c r="Q362" s="207"/>
      <c r="R362" s="207" t="s">
        <v>845</v>
      </c>
      <c r="S362" s="207"/>
      <c r="T362" s="207"/>
      <c r="U362" s="207"/>
      <c r="V362" s="207" t="s">
        <v>744</v>
      </c>
    </row>
    <row r="363" spans="1:22">
      <c r="A363" s="207" t="s">
        <v>1127</v>
      </c>
      <c r="B363" s="207" t="s">
        <v>39</v>
      </c>
      <c r="C363" s="207">
        <v>15.0876</v>
      </c>
      <c r="D363" s="207">
        <v>5.9436</v>
      </c>
      <c r="E363" s="207" t="s">
        <v>48</v>
      </c>
      <c r="F363" s="207"/>
      <c r="G363" s="207"/>
      <c r="H363" s="207"/>
      <c r="I363" s="207"/>
      <c r="J363" s="207"/>
      <c r="K363" s="207"/>
      <c r="L363" s="207"/>
      <c r="M363" s="207"/>
      <c r="N363" s="207"/>
      <c r="O363" s="207"/>
      <c r="P363" s="207"/>
      <c r="Q363" s="207"/>
      <c r="R363" s="207" t="s">
        <v>744</v>
      </c>
      <c r="S363" s="207"/>
      <c r="T363" s="207"/>
      <c r="U363" s="207"/>
      <c r="V363" s="207"/>
    </row>
    <row r="364" spans="1:22" ht="13.15" customHeight="1">
      <c r="A364" s="207" t="s">
        <v>1128</v>
      </c>
      <c r="B364" s="207" t="s">
        <v>72</v>
      </c>
      <c r="C364" s="207">
        <v>-13.258800000000001</v>
      </c>
      <c r="D364" s="207">
        <v>0.4572</v>
      </c>
      <c r="E364" s="207" t="s">
        <v>1120</v>
      </c>
      <c r="F364" s="207" t="s">
        <v>1121</v>
      </c>
      <c r="G364" s="207"/>
      <c r="H364" s="207" t="s">
        <v>45</v>
      </c>
      <c r="I364" s="207">
        <v>5</v>
      </c>
      <c r="J364" s="207">
        <v>85</v>
      </c>
      <c r="K364" s="207" t="s">
        <v>47</v>
      </c>
      <c r="L364" s="207">
        <v>20</v>
      </c>
      <c r="M364" s="207"/>
      <c r="N364" s="207"/>
      <c r="O364" s="207"/>
      <c r="P364" s="207" t="s">
        <v>1129</v>
      </c>
      <c r="Q364" s="207"/>
      <c r="R364" s="207"/>
      <c r="S364" s="207" t="s">
        <v>1123</v>
      </c>
      <c r="T364" s="207"/>
      <c r="U364" s="207"/>
      <c r="V364" s="207" t="s">
        <v>744</v>
      </c>
    </row>
    <row r="365" spans="1:22" ht="13.15" customHeight="1">
      <c r="A365" s="207" t="s">
        <v>1130</v>
      </c>
      <c r="B365" s="207" t="s">
        <v>79</v>
      </c>
      <c r="C365" s="207">
        <v>-16.916399999999999</v>
      </c>
      <c r="D365" s="207">
        <v>3.2004000000000001</v>
      </c>
      <c r="E365" s="207" t="s">
        <v>1125</v>
      </c>
      <c r="F365" s="207" t="s">
        <v>1121</v>
      </c>
      <c r="G365" s="207"/>
      <c r="H365" s="207" t="s">
        <v>45</v>
      </c>
      <c r="I365" s="207">
        <v>5</v>
      </c>
      <c r="J365" s="207">
        <v>85</v>
      </c>
      <c r="K365" s="207" t="s">
        <v>47</v>
      </c>
      <c r="L365" s="207">
        <v>20</v>
      </c>
      <c r="M365" s="207"/>
      <c r="N365" s="207"/>
      <c r="O365" s="207"/>
      <c r="P365" s="207" t="s">
        <v>1129</v>
      </c>
      <c r="Q365" s="207"/>
      <c r="R365" s="207" t="s">
        <v>744</v>
      </c>
      <c r="S365" s="207" t="s">
        <v>1123</v>
      </c>
      <c r="T365" s="207"/>
      <c r="U365" s="207"/>
      <c r="V365" s="207" t="s">
        <v>744</v>
      </c>
    </row>
    <row r="366" spans="1:22">
      <c r="A366" s="207" t="s">
        <v>1131</v>
      </c>
      <c r="B366" s="207" t="s">
        <v>39</v>
      </c>
      <c r="C366" s="207">
        <v>17.8308</v>
      </c>
      <c r="D366" s="207">
        <v>7.7724000000000002</v>
      </c>
      <c r="E366" s="207" t="s">
        <v>48</v>
      </c>
      <c r="F366" s="207"/>
      <c r="G366" s="207"/>
      <c r="H366" s="207"/>
      <c r="I366" s="207"/>
      <c r="J366" s="207"/>
      <c r="K366" s="207"/>
      <c r="L366" s="207"/>
      <c r="M366" s="207"/>
      <c r="N366" s="207"/>
      <c r="O366" s="207"/>
      <c r="P366" s="207"/>
      <c r="Q366" s="207"/>
      <c r="R366" s="207" t="s">
        <v>744</v>
      </c>
      <c r="S366" s="207"/>
      <c r="T366" s="207"/>
      <c r="U366" s="207"/>
      <c r="V366" s="207"/>
    </row>
    <row r="367" spans="1:22">
      <c r="A367" s="207" t="s">
        <v>1132</v>
      </c>
      <c r="B367" s="207" t="s">
        <v>39</v>
      </c>
      <c r="C367" s="207">
        <v>7.7724000000000002</v>
      </c>
      <c r="D367" s="207">
        <v>7.7724000000000002</v>
      </c>
      <c r="E367" s="207" t="s">
        <v>48</v>
      </c>
      <c r="F367" s="207"/>
      <c r="G367" s="207"/>
      <c r="H367" s="207"/>
      <c r="I367" s="207"/>
      <c r="J367" s="207"/>
      <c r="K367" s="207"/>
      <c r="L367" s="207"/>
      <c r="M367" s="207"/>
      <c r="N367" s="207"/>
      <c r="O367" s="207"/>
      <c r="P367" s="207"/>
      <c r="Q367" s="207"/>
      <c r="R367" s="207" t="s">
        <v>744</v>
      </c>
      <c r="S367" s="207"/>
      <c r="T367" s="207"/>
      <c r="U367" s="207"/>
      <c r="V367" s="207"/>
    </row>
    <row r="368" spans="1:22">
      <c r="A368" s="207" t="s">
        <v>1133</v>
      </c>
      <c r="B368" s="207" t="s">
        <v>39</v>
      </c>
      <c r="C368" s="207">
        <v>3.2004000000000001</v>
      </c>
      <c r="D368" s="207">
        <v>7.7724000000000002</v>
      </c>
      <c r="E368" s="207" t="s">
        <v>48</v>
      </c>
      <c r="F368" s="207"/>
      <c r="G368" s="207"/>
      <c r="H368" s="207"/>
      <c r="I368" s="207"/>
      <c r="J368" s="207"/>
      <c r="K368" s="207"/>
      <c r="L368" s="207"/>
      <c r="M368" s="207"/>
      <c r="N368" s="207"/>
      <c r="O368" s="207"/>
      <c r="P368" s="207"/>
      <c r="Q368" s="207"/>
      <c r="R368" s="207" t="s">
        <v>744</v>
      </c>
      <c r="S368" s="207"/>
      <c r="T368" s="207"/>
      <c r="U368" s="207"/>
      <c r="V368" s="207"/>
    </row>
    <row r="369" spans="1:22">
      <c r="A369" s="207" t="s">
        <v>1134</v>
      </c>
      <c r="B369" s="207" t="s">
        <v>39</v>
      </c>
      <c r="C369" s="207">
        <v>16.916399999999999</v>
      </c>
      <c r="D369" s="207">
        <v>7.7724000000000002</v>
      </c>
      <c r="E369" s="207" t="s">
        <v>48</v>
      </c>
      <c r="F369" s="207"/>
      <c r="G369" s="207"/>
      <c r="H369" s="207"/>
      <c r="I369" s="207"/>
      <c r="J369" s="207"/>
      <c r="K369" s="207"/>
      <c r="L369" s="207"/>
      <c r="M369" s="207"/>
      <c r="N369" s="207"/>
      <c r="O369" s="207"/>
      <c r="P369" s="207"/>
      <c r="Q369" s="207"/>
      <c r="R369" s="207" t="s">
        <v>744</v>
      </c>
      <c r="S369" s="207"/>
      <c r="T369" s="207"/>
      <c r="U369" s="207"/>
      <c r="V369" s="207"/>
    </row>
    <row r="370" spans="1:22">
      <c r="A370" s="207" t="s">
        <v>1135</v>
      </c>
      <c r="B370" s="207" t="s">
        <v>39</v>
      </c>
      <c r="C370" s="207">
        <v>-2.286</v>
      </c>
      <c r="D370" s="207">
        <v>7.7724000000000002</v>
      </c>
      <c r="E370" s="207" t="s">
        <v>48</v>
      </c>
      <c r="F370" s="207"/>
      <c r="G370" s="207"/>
      <c r="H370" s="207"/>
      <c r="I370" s="207"/>
      <c r="J370" s="207"/>
      <c r="K370" s="207"/>
      <c r="L370" s="207"/>
      <c r="M370" s="207"/>
      <c r="N370" s="207"/>
      <c r="O370" s="207"/>
      <c r="P370" s="207"/>
      <c r="Q370" s="207"/>
      <c r="R370" s="207" t="s">
        <v>744</v>
      </c>
      <c r="S370" s="207"/>
      <c r="T370" s="207"/>
      <c r="U370" s="207"/>
      <c r="V370" s="207"/>
    </row>
    <row r="371" spans="1:22">
      <c r="A371" s="207" t="s">
        <v>1136</v>
      </c>
      <c r="B371" s="207" t="s">
        <v>39</v>
      </c>
      <c r="C371" s="207">
        <v>-4.1147999999999998</v>
      </c>
      <c r="D371" s="207">
        <v>7.7724000000000002</v>
      </c>
      <c r="E371" s="207" t="s">
        <v>48</v>
      </c>
      <c r="F371" s="207"/>
      <c r="G371" s="207"/>
      <c r="H371" s="207"/>
      <c r="I371" s="207"/>
      <c r="J371" s="207"/>
      <c r="K371" s="207"/>
      <c r="L371" s="207"/>
      <c r="M371" s="207"/>
      <c r="N371" s="207"/>
      <c r="O371" s="207"/>
      <c r="P371" s="207"/>
      <c r="Q371" s="207"/>
      <c r="R371" s="207" t="s">
        <v>744</v>
      </c>
      <c r="S371" s="207"/>
      <c r="T371" s="207"/>
      <c r="U371" s="207"/>
      <c r="V371" s="207"/>
    </row>
    <row r="372" spans="1:22">
      <c r="A372" s="207" t="s">
        <v>1137</v>
      </c>
      <c r="B372" s="207" t="s">
        <v>39</v>
      </c>
      <c r="C372" s="207">
        <v>-7.7724000000000002</v>
      </c>
      <c r="D372" s="207">
        <v>7.7724000000000002</v>
      </c>
      <c r="E372" s="207" t="s">
        <v>48</v>
      </c>
      <c r="F372" s="207"/>
      <c r="G372" s="207"/>
      <c r="H372" s="207"/>
      <c r="I372" s="207"/>
      <c r="J372" s="207"/>
      <c r="K372" s="207"/>
      <c r="L372" s="207"/>
      <c r="M372" s="207"/>
      <c r="N372" s="207"/>
      <c r="O372" s="207"/>
      <c r="P372" s="207"/>
      <c r="Q372" s="207"/>
      <c r="R372" s="207" t="s">
        <v>744</v>
      </c>
      <c r="S372" s="207"/>
      <c r="T372" s="207"/>
      <c r="U372" s="207"/>
      <c r="V372" s="207"/>
    </row>
    <row r="373" spans="1:22">
      <c r="A373" s="207" t="s">
        <v>1138</v>
      </c>
      <c r="B373" s="207" t="s">
        <v>39</v>
      </c>
      <c r="C373" s="207">
        <v>16.001999999999999</v>
      </c>
      <c r="D373" s="207">
        <v>7.7724000000000002</v>
      </c>
      <c r="E373" s="207" t="s">
        <v>48</v>
      </c>
      <c r="F373" s="207"/>
      <c r="G373" s="207"/>
      <c r="H373" s="207"/>
      <c r="I373" s="207"/>
      <c r="J373" s="207"/>
      <c r="K373" s="207"/>
      <c r="L373" s="207"/>
      <c r="M373" s="207"/>
      <c r="N373" s="207"/>
      <c r="O373" s="207"/>
      <c r="P373" s="207"/>
      <c r="Q373" s="207"/>
      <c r="R373" s="207" t="s">
        <v>744</v>
      </c>
      <c r="S373" s="207"/>
      <c r="T373" s="207"/>
      <c r="U373" s="207"/>
      <c r="V373" s="207"/>
    </row>
    <row r="374" spans="1:22" ht="13.15" customHeight="1">
      <c r="A374" s="207" t="s">
        <v>1139</v>
      </c>
      <c r="B374" s="207" t="s">
        <v>87</v>
      </c>
      <c r="C374" s="207">
        <v>-13.258800000000001</v>
      </c>
      <c r="D374" s="207">
        <v>-1.3715999999999999</v>
      </c>
      <c r="E374" s="207" t="s">
        <v>1120</v>
      </c>
      <c r="F374" s="207" t="s">
        <v>1121</v>
      </c>
      <c r="G374" s="207"/>
      <c r="H374" s="207" t="s">
        <v>88</v>
      </c>
      <c r="I374" s="207">
        <v>5</v>
      </c>
      <c r="J374" s="207">
        <v>85</v>
      </c>
      <c r="K374" s="207" t="s">
        <v>47</v>
      </c>
      <c r="L374" s="207">
        <v>20</v>
      </c>
      <c r="M374" s="207"/>
      <c r="N374" s="207"/>
      <c r="O374" s="207"/>
      <c r="P374" s="207" t="s">
        <v>1140</v>
      </c>
      <c r="Q374" s="207"/>
      <c r="R374" s="207"/>
      <c r="S374" s="207" t="s">
        <v>1123</v>
      </c>
      <c r="T374" s="207"/>
      <c r="U374" s="207"/>
      <c r="V374" s="207" t="s">
        <v>744</v>
      </c>
    </row>
    <row r="375" spans="1:22">
      <c r="A375" s="207" t="s">
        <v>1141</v>
      </c>
      <c r="B375" s="207" t="s">
        <v>196</v>
      </c>
      <c r="C375" s="207">
        <v>-12.3444</v>
      </c>
      <c r="D375" s="207">
        <v>-13.258800000000001</v>
      </c>
      <c r="E375" s="207" t="s">
        <v>191</v>
      </c>
      <c r="F375" s="207"/>
      <c r="G375" s="207"/>
      <c r="H375" s="207"/>
      <c r="I375" s="207"/>
      <c r="J375" s="207"/>
      <c r="K375" s="207"/>
      <c r="L375" s="207"/>
      <c r="M375" s="207"/>
      <c r="N375" s="207"/>
      <c r="O375" s="207"/>
      <c r="P375" s="207"/>
      <c r="Q375" s="207"/>
      <c r="R375" s="207" t="s">
        <v>744</v>
      </c>
      <c r="S375" s="207"/>
      <c r="T375" s="207"/>
      <c r="U375" s="207"/>
      <c r="V375" s="207"/>
    </row>
    <row r="376" spans="1:22">
      <c r="A376" s="207" t="s">
        <v>1142</v>
      </c>
      <c r="B376" s="207" t="s">
        <v>198</v>
      </c>
      <c r="C376" s="207">
        <v>-16.916399999999999</v>
      </c>
      <c r="D376" s="207">
        <v>-11.43</v>
      </c>
      <c r="E376" s="207" t="s">
        <v>191</v>
      </c>
      <c r="F376" s="207"/>
      <c r="G376" s="207"/>
      <c r="H376" s="207"/>
      <c r="I376" s="207"/>
      <c r="J376" s="207"/>
      <c r="K376" s="207"/>
      <c r="L376" s="207"/>
      <c r="M376" s="207"/>
      <c r="N376" s="207"/>
      <c r="O376" s="207"/>
      <c r="P376" s="207"/>
      <c r="Q376" s="207"/>
      <c r="R376" s="207" t="s">
        <v>744</v>
      </c>
      <c r="S376" s="207"/>
      <c r="T376" s="207"/>
      <c r="U376" s="207"/>
      <c r="V376" s="207" t="s">
        <v>744</v>
      </c>
    </row>
    <row r="377" spans="1:22">
      <c r="A377" s="207" t="s">
        <v>1143</v>
      </c>
      <c r="B377" s="207" t="s">
        <v>39</v>
      </c>
      <c r="C377" s="207">
        <v>15.0876</v>
      </c>
      <c r="D377" s="207">
        <v>7.7724000000000002</v>
      </c>
      <c r="E377" s="207" t="s">
        <v>48</v>
      </c>
      <c r="F377" s="207"/>
      <c r="G377" s="207"/>
      <c r="H377" s="207"/>
      <c r="I377" s="207"/>
      <c r="J377" s="207"/>
      <c r="K377" s="207"/>
      <c r="L377" s="207"/>
      <c r="M377" s="207"/>
      <c r="N377" s="207"/>
      <c r="O377" s="207"/>
      <c r="P377" s="207"/>
      <c r="Q377" s="207"/>
      <c r="R377" s="207" t="s">
        <v>744</v>
      </c>
      <c r="S377" s="207"/>
      <c r="T377" s="207"/>
      <c r="U377" s="207"/>
      <c r="V377" s="207"/>
    </row>
    <row r="378" spans="1:22">
      <c r="A378" s="207" t="s">
        <v>1144</v>
      </c>
      <c r="B378" s="207" t="s">
        <v>39</v>
      </c>
      <c r="C378" s="207">
        <v>14.1732</v>
      </c>
      <c r="D378" s="207">
        <v>7.7724000000000002</v>
      </c>
      <c r="E378" s="207" t="s">
        <v>48</v>
      </c>
      <c r="F378" s="207"/>
      <c r="G378" s="207"/>
      <c r="H378" s="207"/>
      <c r="I378" s="207"/>
      <c r="J378" s="207"/>
      <c r="K378" s="207"/>
      <c r="L378" s="207"/>
      <c r="M378" s="207"/>
      <c r="N378" s="207"/>
      <c r="O378" s="207"/>
      <c r="P378" s="207"/>
      <c r="Q378" s="207"/>
      <c r="R378" s="207" t="s">
        <v>744</v>
      </c>
      <c r="S378" s="207"/>
      <c r="T378" s="207"/>
      <c r="U378" s="207"/>
      <c r="V378" s="207"/>
    </row>
    <row r="379" spans="1:22">
      <c r="A379" s="214" t="s">
        <v>1145</v>
      </c>
      <c r="B379" s="214" t="s">
        <v>67</v>
      </c>
      <c r="C379" s="214">
        <v>-16.001999999999999</v>
      </c>
      <c r="D379" s="214">
        <v>-6.8579999999999997</v>
      </c>
      <c r="E379" s="214" t="s">
        <v>742</v>
      </c>
      <c r="F379" s="214"/>
      <c r="G379" s="214"/>
      <c r="H379" s="214"/>
      <c r="I379" s="214"/>
      <c r="J379" s="214"/>
      <c r="K379" s="214"/>
      <c r="L379" s="214"/>
      <c r="M379" s="214"/>
      <c r="N379" s="214"/>
      <c r="O379" s="214"/>
      <c r="P379" s="214"/>
      <c r="Q379" s="214"/>
      <c r="R379" s="214" t="s">
        <v>744</v>
      </c>
      <c r="S379" s="214" t="s">
        <v>1074</v>
      </c>
      <c r="T379" s="214"/>
      <c r="U379" s="214" t="s">
        <v>1074</v>
      </c>
      <c r="V379" s="214"/>
    </row>
    <row r="380" spans="1:22">
      <c r="A380" s="207" t="s">
        <v>1146</v>
      </c>
      <c r="B380" s="207" t="s">
        <v>39</v>
      </c>
      <c r="C380" s="207">
        <v>13.258800000000001</v>
      </c>
      <c r="D380" s="207">
        <v>7.7724000000000002</v>
      </c>
      <c r="E380" s="207" t="s">
        <v>48</v>
      </c>
      <c r="F380" s="207"/>
      <c r="G380" s="207"/>
      <c r="H380" s="207"/>
      <c r="I380" s="207"/>
      <c r="J380" s="207"/>
      <c r="K380" s="207"/>
      <c r="L380" s="207"/>
      <c r="M380" s="207"/>
      <c r="N380" s="207"/>
      <c r="O380" s="207"/>
      <c r="P380" s="207"/>
      <c r="Q380" s="207"/>
      <c r="R380" s="207" t="s">
        <v>744</v>
      </c>
      <c r="S380" s="207"/>
      <c r="T380" s="207"/>
      <c r="U380" s="207"/>
      <c r="V380" s="207"/>
    </row>
    <row r="381" spans="1:22">
      <c r="A381" s="207" t="s">
        <v>1147</v>
      </c>
      <c r="B381" s="207" t="s">
        <v>39</v>
      </c>
      <c r="C381" s="207">
        <v>12.3444</v>
      </c>
      <c r="D381" s="207">
        <v>7.7724000000000002</v>
      </c>
      <c r="E381" s="207" t="s">
        <v>48</v>
      </c>
      <c r="F381" s="207"/>
      <c r="G381" s="207"/>
      <c r="H381" s="207"/>
      <c r="I381" s="207"/>
      <c r="J381" s="207"/>
      <c r="K381" s="207"/>
      <c r="L381" s="207"/>
      <c r="M381" s="207"/>
      <c r="N381" s="207"/>
      <c r="O381" s="207"/>
      <c r="P381" s="207"/>
      <c r="Q381" s="207"/>
      <c r="R381" s="207" t="s">
        <v>744</v>
      </c>
      <c r="S381" s="207"/>
      <c r="T381" s="207"/>
      <c r="U381" s="207"/>
      <c r="V381" s="207"/>
    </row>
    <row r="382" spans="1:22">
      <c r="A382" s="207" t="s">
        <v>1148</v>
      </c>
      <c r="B382" s="207" t="s">
        <v>39</v>
      </c>
      <c r="C382" s="207">
        <v>11.43</v>
      </c>
      <c r="D382" s="207">
        <v>7.7724000000000002</v>
      </c>
      <c r="E382" s="207" t="s">
        <v>48</v>
      </c>
      <c r="F382" s="207"/>
      <c r="G382" s="207"/>
      <c r="H382" s="207"/>
      <c r="I382" s="207"/>
      <c r="J382" s="207"/>
      <c r="K382" s="207"/>
      <c r="L382" s="207"/>
      <c r="M382" s="207"/>
      <c r="N382" s="207"/>
      <c r="O382" s="207"/>
      <c r="P382" s="207"/>
      <c r="Q382" s="207"/>
      <c r="R382" s="207" t="s">
        <v>744</v>
      </c>
      <c r="S382" s="207"/>
      <c r="T382" s="207"/>
      <c r="U382" s="207"/>
      <c r="V382" s="207"/>
    </row>
    <row r="383" spans="1:22">
      <c r="A383" s="207" t="s">
        <v>1149</v>
      </c>
      <c r="B383" s="207" t="s">
        <v>39</v>
      </c>
      <c r="C383" s="207">
        <v>10.515599999999999</v>
      </c>
      <c r="D383" s="207">
        <v>7.7724000000000002</v>
      </c>
      <c r="E383" s="207" t="s">
        <v>48</v>
      </c>
      <c r="F383" s="207"/>
      <c r="G383" s="207"/>
      <c r="H383" s="207"/>
      <c r="I383" s="207"/>
      <c r="J383" s="207"/>
      <c r="K383" s="207"/>
      <c r="L383" s="207"/>
      <c r="M383" s="207"/>
      <c r="N383" s="207"/>
      <c r="O383" s="207"/>
      <c r="P383" s="207"/>
      <c r="Q383" s="207"/>
      <c r="R383" s="207" t="s">
        <v>744</v>
      </c>
      <c r="S383" s="207"/>
      <c r="T383" s="207"/>
      <c r="U383" s="207"/>
      <c r="V383" s="207"/>
    </row>
    <row r="384" spans="1:22">
      <c r="A384" s="207" t="s">
        <v>1150</v>
      </c>
      <c r="B384" s="207" t="s">
        <v>39</v>
      </c>
      <c r="C384" s="207">
        <v>9.6012000000000004</v>
      </c>
      <c r="D384" s="207">
        <v>8.6867999999999999</v>
      </c>
      <c r="E384" s="207" t="s">
        <v>48</v>
      </c>
      <c r="F384" s="207"/>
      <c r="G384" s="207"/>
      <c r="H384" s="207"/>
      <c r="I384" s="207"/>
      <c r="J384" s="207"/>
      <c r="K384" s="207"/>
      <c r="L384" s="207"/>
      <c r="M384" s="207"/>
      <c r="N384" s="207"/>
      <c r="O384" s="207"/>
      <c r="P384" s="207"/>
      <c r="Q384" s="207"/>
      <c r="R384" s="207" t="s">
        <v>744</v>
      </c>
      <c r="S384" s="207"/>
      <c r="T384" s="207"/>
      <c r="U384" s="207"/>
      <c r="V384" s="207"/>
    </row>
    <row r="385" spans="1:22">
      <c r="A385" s="207" t="s">
        <v>1151</v>
      </c>
      <c r="B385" s="207" t="s">
        <v>39</v>
      </c>
      <c r="C385" s="207">
        <v>8.6867999999999999</v>
      </c>
      <c r="D385" s="207">
        <v>8.6867999999999999</v>
      </c>
      <c r="E385" s="207" t="s">
        <v>48</v>
      </c>
      <c r="F385" s="207"/>
      <c r="G385" s="207"/>
      <c r="H385" s="207"/>
      <c r="I385" s="207"/>
      <c r="J385" s="207"/>
      <c r="K385" s="207"/>
      <c r="L385" s="207"/>
      <c r="M385" s="207"/>
      <c r="N385" s="207"/>
      <c r="O385" s="207"/>
      <c r="P385" s="207"/>
      <c r="Q385" s="207"/>
      <c r="R385" s="207" t="s">
        <v>744</v>
      </c>
      <c r="S385" s="207"/>
      <c r="T385" s="207"/>
      <c r="U385" s="207"/>
      <c r="V385" s="207"/>
    </row>
    <row r="386" spans="1:22">
      <c r="A386" s="207" t="s">
        <v>1152</v>
      </c>
      <c r="B386" s="207" t="s">
        <v>39</v>
      </c>
      <c r="C386" s="207">
        <v>4.1147999999999998</v>
      </c>
      <c r="D386" s="207">
        <v>8.6867999999999999</v>
      </c>
      <c r="E386" s="207" t="s">
        <v>48</v>
      </c>
      <c r="F386" s="207"/>
      <c r="G386" s="207"/>
      <c r="H386" s="207"/>
      <c r="I386" s="207"/>
      <c r="J386" s="207"/>
      <c r="K386" s="207"/>
      <c r="L386" s="207"/>
      <c r="M386" s="207"/>
      <c r="N386" s="207"/>
      <c r="O386" s="207"/>
      <c r="P386" s="207"/>
      <c r="Q386" s="207"/>
      <c r="R386" s="207" t="s">
        <v>744</v>
      </c>
      <c r="S386" s="207"/>
      <c r="T386" s="207"/>
      <c r="U386" s="207"/>
      <c r="V386" s="207"/>
    </row>
    <row r="387" spans="1:22">
      <c r="A387" s="207" t="s">
        <v>1153</v>
      </c>
      <c r="B387" s="207" t="s">
        <v>39</v>
      </c>
      <c r="C387" s="207">
        <v>0.4572</v>
      </c>
      <c r="D387" s="207">
        <v>8.6867999999999999</v>
      </c>
      <c r="E387" s="207" t="s">
        <v>48</v>
      </c>
      <c r="F387" s="207"/>
      <c r="G387" s="207"/>
      <c r="H387" s="207"/>
      <c r="I387" s="207"/>
      <c r="J387" s="207"/>
      <c r="K387" s="207"/>
      <c r="L387" s="207"/>
      <c r="M387" s="207"/>
      <c r="N387" s="207"/>
      <c r="O387" s="207"/>
      <c r="P387" s="207"/>
      <c r="Q387" s="207"/>
      <c r="R387" s="207" t="s">
        <v>744</v>
      </c>
      <c r="S387" s="207"/>
      <c r="T387" s="207"/>
      <c r="U387" s="207"/>
      <c r="V387" s="207"/>
    </row>
    <row r="388" spans="1:22" ht="13.15" customHeight="1">
      <c r="A388" s="207" t="s">
        <v>1154</v>
      </c>
      <c r="B388" s="207" t="s">
        <v>94</v>
      </c>
      <c r="C388" s="207">
        <v>-16.916399999999999</v>
      </c>
      <c r="D388" s="207">
        <v>1.3715999999999999</v>
      </c>
      <c r="E388" s="207" t="s">
        <v>1125</v>
      </c>
      <c r="F388" s="207" t="s">
        <v>1121</v>
      </c>
      <c r="G388" s="207"/>
      <c r="H388" s="207" t="s">
        <v>88</v>
      </c>
      <c r="I388" s="207">
        <v>5</v>
      </c>
      <c r="J388" s="207">
        <v>85</v>
      </c>
      <c r="K388" s="207" t="s">
        <v>47</v>
      </c>
      <c r="L388" s="207">
        <v>20</v>
      </c>
      <c r="M388" s="207"/>
      <c r="N388" s="207"/>
      <c r="O388" s="207"/>
      <c r="P388" s="207" t="s">
        <v>1140</v>
      </c>
      <c r="Q388" s="207"/>
      <c r="R388" s="207"/>
      <c r="S388" s="207" t="s">
        <v>1123</v>
      </c>
      <c r="T388" s="207"/>
      <c r="U388" s="207"/>
      <c r="V388" s="207" t="s">
        <v>744</v>
      </c>
    </row>
    <row r="389" spans="1:22">
      <c r="A389" s="207" t="s">
        <v>1155</v>
      </c>
      <c r="B389" s="207" t="s">
        <v>572</v>
      </c>
      <c r="C389" s="207">
        <v>-14.1732</v>
      </c>
      <c r="D389" s="207">
        <v>8.6867999999999999</v>
      </c>
      <c r="E389" s="207" t="s">
        <v>750</v>
      </c>
      <c r="F389" s="207" t="s">
        <v>751</v>
      </c>
      <c r="G389" s="207">
        <v>1</v>
      </c>
      <c r="H389" s="207"/>
      <c r="I389" s="207"/>
      <c r="J389" s="207"/>
      <c r="K389" s="207"/>
      <c r="L389" s="207"/>
      <c r="M389" s="207"/>
      <c r="N389" s="207"/>
      <c r="O389" s="207"/>
      <c r="P389" s="207"/>
      <c r="Q389" s="207"/>
      <c r="R389" s="207" t="s">
        <v>845</v>
      </c>
      <c r="S389" s="207"/>
      <c r="T389" s="207"/>
      <c r="U389" s="207"/>
      <c r="V389" s="207" t="s">
        <v>744</v>
      </c>
    </row>
    <row r="390" spans="1:22">
      <c r="A390" s="207" t="s">
        <v>1156</v>
      </c>
      <c r="B390" s="207" t="s">
        <v>39</v>
      </c>
      <c r="C390" s="207">
        <v>10.515599999999999</v>
      </c>
      <c r="D390" s="207">
        <v>8.6867999999999999</v>
      </c>
      <c r="E390" s="207" t="s">
        <v>48</v>
      </c>
      <c r="F390" s="207"/>
      <c r="G390" s="207"/>
      <c r="H390" s="207"/>
      <c r="I390" s="207"/>
      <c r="J390" s="207"/>
      <c r="K390" s="207"/>
      <c r="L390" s="207"/>
      <c r="M390" s="207"/>
      <c r="N390" s="207"/>
      <c r="O390" s="207"/>
      <c r="P390" s="207"/>
      <c r="Q390" s="207"/>
      <c r="R390" s="207" t="s">
        <v>744</v>
      </c>
      <c r="S390" s="207"/>
      <c r="T390" s="207"/>
      <c r="U390" s="207"/>
      <c r="V390" s="207"/>
    </row>
    <row r="391" spans="1:22">
      <c r="A391" s="207" t="s">
        <v>1157</v>
      </c>
      <c r="B391" s="207" t="s">
        <v>39</v>
      </c>
      <c r="C391" s="207">
        <v>5.0292000000000003</v>
      </c>
      <c r="D391" s="207">
        <v>9.6012000000000004</v>
      </c>
      <c r="E391" s="207" t="s">
        <v>48</v>
      </c>
      <c r="F391" s="207"/>
      <c r="G391" s="207"/>
      <c r="H391" s="207"/>
      <c r="I391" s="207"/>
      <c r="J391" s="207"/>
      <c r="K391" s="207"/>
      <c r="L391" s="207"/>
      <c r="M391" s="207"/>
      <c r="N391" s="207"/>
      <c r="O391" s="207"/>
      <c r="P391" s="207"/>
      <c r="Q391" s="207"/>
      <c r="R391" s="207" t="s">
        <v>744</v>
      </c>
      <c r="S391" s="207"/>
      <c r="T391" s="207"/>
      <c r="U391" s="207"/>
      <c r="V391" s="207"/>
    </row>
    <row r="392" spans="1:22">
      <c r="A392" s="207" t="s">
        <v>1158</v>
      </c>
      <c r="B392" s="207" t="s">
        <v>39</v>
      </c>
      <c r="C392" s="207">
        <v>4.1147999999999998</v>
      </c>
      <c r="D392" s="207">
        <v>9.6012000000000004</v>
      </c>
      <c r="E392" s="207" t="s">
        <v>48</v>
      </c>
      <c r="F392" s="207"/>
      <c r="G392" s="207"/>
      <c r="H392" s="207"/>
      <c r="I392" s="207"/>
      <c r="J392" s="207"/>
      <c r="K392" s="207"/>
      <c r="L392" s="207"/>
      <c r="M392" s="207"/>
      <c r="N392" s="207"/>
      <c r="O392" s="207"/>
      <c r="P392" s="207"/>
      <c r="Q392" s="207"/>
      <c r="R392" s="207" t="s">
        <v>744</v>
      </c>
      <c r="S392" s="207"/>
      <c r="T392" s="207"/>
      <c r="U392" s="207"/>
      <c r="V392" s="207"/>
    </row>
    <row r="393" spans="1:22">
      <c r="A393" s="207" t="s">
        <v>1159</v>
      </c>
      <c r="B393" s="207" t="s">
        <v>194</v>
      </c>
      <c r="C393" s="207">
        <v>-16.001999999999999</v>
      </c>
      <c r="D393" s="207">
        <v>-14.1732</v>
      </c>
      <c r="E393" s="207" t="s">
        <v>191</v>
      </c>
      <c r="F393" s="207"/>
      <c r="G393" s="207"/>
      <c r="H393" s="207"/>
      <c r="I393" s="207"/>
      <c r="J393" s="207"/>
      <c r="K393" s="207"/>
      <c r="L393" s="207"/>
      <c r="M393" s="207"/>
      <c r="N393" s="207"/>
      <c r="O393" s="207"/>
      <c r="P393" s="207"/>
      <c r="Q393" s="207"/>
      <c r="R393" s="207" t="s">
        <v>744</v>
      </c>
      <c r="S393" s="207"/>
      <c r="T393" s="207"/>
      <c r="U393" s="207"/>
      <c r="V393" s="207"/>
    </row>
    <row r="394" spans="1:22">
      <c r="A394" s="207" t="s">
        <v>1160</v>
      </c>
      <c r="B394" s="207" t="s">
        <v>121</v>
      </c>
      <c r="C394" s="207">
        <v>-13.258800000000001</v>
      </c>
      <c r="D394" s="207">
        <v>-3.2004000000000001</v>
      </c>
      <c r="E394" s="207" t="s">
        <v>120</v>
      </c>
      <c r="F394" s="207"/>
      <c r="G394" s="207"/>
      <c r="H394" s="207"/>
      <c r="I394" s="207"/>
      <c r="J394" s="207"/>
      <c r="K394" s="207"/>
      <c r="L394" s="207"/>
      <c r="M394" s="207"/>
      <c r="N394" s="207"/>
      <c r="O394" s="207"/>
      <c r="P394" s="207"/>
      <c r="Q394" s="207"/>
      <c r="R394" s="207" t="s">
        <v>744</v>
      </c>
      <c r="S394" s="207"/>
      <c r="T394" s="207"/>
      <c r="U394" s="207"/>
      <c r="V394" s="207" t="s">
        <v>744</v>
      </c>
    </row>
    <row r="395" spans="1:22">
      <c r="A395" s="207" t="s">
        <v>1161</v>
      </c>
      <c r="B395" s="207" t="s">
        <v>39</v>
      </c>
      <c r="C395" s="207">
        <v>1.3715999999999999</v>
      </c>
      <c r="D395" s="207">
        <v>9.6012000000000004</v>
      </c>
      <c r="E395" s="207" t="s">
        <v>48</v>
      </c>
      <c r="F395" s="207"/>
      <c r="G395" s="207"/>
      <c r="H395" s="207"/>
      <c r="I395" s="207"/>
      <c r="J395" s="207"/>
      <c r="K395" s="207"/>
      <c r="L395" s="207"/>
      <c r="M395" s="207"/>
      <c r="N395" s="207"/>
      <c r="O395" s="207"/>
      <c r="P395" s="207"/>
      <c r="Q395" s="207"/>
      <c r="R395" s="207" t="s">
        <v>744</v>
      </c>
      <c r="S395" s="207"/>
      <c r="T395" s="207"/>
      <c r="U395" s="207"/>
      <c r="V395" s="207"/>
    </row>
    <row r="396" spans="1:22">
      <c r="A396" s="207" t="s">
        <v>1162</v>
      </c>
      <c r="B396" s="207" t="s">
        <v>39</v>
      </c>
      <c r="C396" s="207">
        <v>0.4572</v>
      </c>
      <c r="D396" s="207">
        <v>9.6012000000000004</v>
      </c>
      <c r="E396" s="207" t="s">
        <v>48</v>
      </c>
      <c r="F396" s="207"/>
      <c r="G396" s="207"/>
      <c r="H396" s="207"/>
      <c r="I396" s="207"/>
      <c r="J396" s="207"/>
      <c r="K396" s="207"/>
      <c r="L396" s="207"/>
      <c r="M396" s="207"/>
      <c r="N396" s="207"/>
      <c r="O396" s="207"/>
      <c r="P396" s="207"/>
      <c r="Q396" s="207"/>
      <c r="R396" s="207" t="s">
        <v>744</v>
      </c>
      <c r="S396" s="207"/>
      <c r="T396" s="207"/>
      <c r="U396" s="207"/>
      <c r="V396" s="207"/>
    </row>
    <row r="397" spans="1:22">
      <c r="A397" s="207" t="s">
        <v>1163</v>
      </c>
      <c r="B397" s="207" t="s">
        <v>39</v>
      </c>
      <c r="C397" s="207">
        <v>-1.3715999999999999</v>
      </c>
      <c r="D397" s="207">
        <v>9.6012000000000004</v>
      </c>
      <c r="E397" s="207" t="s">
        <v>48</v>
      </c>
      <c r="F397" s="207"/>
      <c r="G397" s="207"/>
      <c r="H397" s="207"/>
      <c r="I397" s="207"/>
      <c r="J397" s="207"/>
      <c r="K397" s="207"/>
      <c r="L397" s="207"/>
      <c r="M397" s="207"/>
      <c r="N397" s="207"/>
      <c r="O397" s="207"/>
      <c r="P397" s="207"/>
      <c r="Q397" s="207"/>
      <c r="R397" s="207" t="s">
        <v>744</v>
      </c>
      <c r="S397" s="207"/>
      <c r="T397" s="207"/>
      <c r="U397" s="207"/>
      <c r="V397" s="207"/>
    </row>
    <row r="398" spans="1:22">
      <c r="A398" s="207" t="s">
        <v>1164</v>
      </c>
      <c r="B398" s="207" t="s">
        <v>39</v>
      </c>
      <c r="C398" s="207">
        <v>-3.2004000000000001</v>
      </c>
      <c r="D398" s="207">
        <v>9.6012000000000004</v>
      </c>
      <c r="E398" s="207" t="s">
        <v>48</v>
      </c>
      <c r="F398" s="207"/>
      <c r="G398" s="207"/>
      <c r="H398" s="207"/>
      <c r="I398" s="207"/>
      <c r="J398" s="207"/>
      <c r="K398" s="207"/>
      <c r="L398" s="207"/>
      <c r="M398" s="207"/>
      <c r="N398" s="207"/>
      <c r="O398" s="207"/>
      <c r="P398" s="207"/>
      <c r="Q398" s="207"/>
      <c r="R398" s="207" t="s">
        <v>744</v>
      </c>
      <c r="S398" s="207"/>
      <c r="T398" s="207"/>
      <c r="U398" s="207"/>
      <c r="V398" s="207"/>
    </row>
    <row r="399" spans="1:22">
      <c r="A399" s="207" t="s">
        <v>1165</v>
      </c>
      <c r="B399" s="207" t="s">
        <v>39</v>
      </c>
      <c r="C399" s="207">
        <v>-6.8579999999999997</v>
      </c>
      <c r="D399" s="207">
        <v>9.6012000000000004</v>
      </c>
      <c r="E399" s="207" t="s">
        <v>48</v>
      </c>
      <c r="F399" s="207"/>
      <c r="G399" s="207"/>
      <c r="H399" s="207"/>
      <c r="I399" s="207"/>
      <c r="J399" s="207"/>
      <c r="K399" s="207"/>
      <c r="L399" s="207"/>
      <c r="M399" s="207"/>
      <c r="N399" s="207"/>
      <c r="O399" s="207"/>
      <c r="P399" s="207"/>
      <c r="Q399" s="207"/>
      <c r="R399" s="207" t="s">
        <v>744</v>
      </c>
      <c r="S399" s="207"/>
      <c r="T399" s="207"/>
      <c r="U399" s="207"/>
      <c r="V399" s="207"/>
    </row>
    <row r="400" spans="1:22">
      <c r="A400" s="207" t="s">
        <v>1166</v>
      </c>
      <c r="B400" s="207" t="s">
        <v>39</v>
      </c>
      <c r="C400" s="207">
        <v>-10.515599999999999</v>
      </c>
      <c r="D400" s="207">
        <v>9.6012000000000004</v>
      </c>
      <c r="E400" s="207" t="s">
        <v>48</v>
      </c>
      <c r="F400" s="207"/>
      <c r="G400" s="207"/>
      <c r="H400" s="207"/>
      <c r="I400" s="207"/>
      <c r="J400" s="207"/>
      <c r="K400" s="207"/>
      <c r="L400" s="207"/>
      <c r="M400" s="207"/>
      <c r="N400" s="207"/>
      <c r="O400" s="207"/>
      <c r="P400" s="207"/>
      <c r="Q400" s="207"/>
      <c r="R400" s="207" t="s">
        <v>744</v>
      </c>
      <c r="S400" s="207"/>
      <c r="T400" s="207"/>
      <c r="U400" s="207"/>
      <c r="V400" s="207"/>
    </row>
    <row r="401" spans="1:22">
      <c r="A401" s="207" t="s">
        <v>1167</v>
      </c>
      <c r="B401" s="207" t="s">
        <v>39</v>
      </c>
      <c r="C401" s="207">
        <v>-12.3444</v>
      </c>
      <c r="D401" s="207">
        <v>9.6012000000000004</v>
      </c>
      <c r="E401" s="207" t="s">
        <v>48</v>
      </c>
      <c r="F401" s="207"/>
      <c r="G401" s="207"/>
      <c r="H401" s="207"/>
      <c r="I401" s="207"/>
      <c r="J401" s="207"/>
      <c r="K401" s="207"/>
      <c r="L401" s="207"/>
      <c r="M401" s="207"/>
      <c r="N401" s="207"/>
      <c r="O401" s="207"/>
      <c r="P401" s="207"/>
      <c r="Q401" s="207"/>
      <c r="R401" s="207" t="s">
        <v>744</v>
      </c>
      <c r="S401" s="207"/>
      <c r="T401" s="207"/>
      <c r="U401" s="207"/>
      <c r="V401" s="207"/>
    </row>
    <row r="402" spans="1:22">
      <c r="A402" s="207" t="s">
        <v>1168</v>
      </c>
      <c r="B402" s="207" t="s">
        <v>573</v>
      </c>
      <c r="C402" s="207">
        <v>-15.0876</v>
      </c>
      <c r="D402" s="207">
        <v>8.6867999999999999</v>
      </c>
      <c r="E402" s="207" t="s">
        <v>750</v>
      </c>
      <c r="F402" s="207" t="s">
        <v>751</v>
      </c>
      <c r="G402" s="207">
        <v>1</v>
      </c>
      <c r="H402" s="207"/>
      <c r="I402" s="207"/>
      <c r="J402" s="207"/>
      <c r="K402" s="207"/>
      <c r="L402" s="207"/>
      <c r="M402" s="207"/>
      <c r="N402" s="207"/>
      <c r="O402" s="207"/>
      <c r="P402" s="207"/>
      <c r="Q402" s="207"/>
      <c r="R402" s="207" t="s">
        <v>845</v>
      </c>
      <c r="S402" s="207"/>
      <c r="T402" s="207"/>
      <c r="U402" s="207"/>
      <c r="V402" s="207"/>
    </row>
    <row r="403" spans="1:22">
      <c r="A403" s="207" t="s">
        <v>1169</v>
      </c>
      <c r="B403" s="207" t="s">
        <v>39</v>
      </c>
      <c r="C403" s="207">
        <v>-16.916399999999999</v>
      </c>
      <c r="D403" s="207">
        <v>9.6012000000000004</v>
      </c>
      <c r="E403" s="207" t="s">
        <v>48</v>
      </c>
      <c r="F403" s="207"/>
      <c r="G403" s="207"/>
      <c r="H403" s="207"/>
      <c r="I403" s="207"/>
      <c r="J403" s="207"/>
      <c r="K403" s="207"/>
      <c r="L403" s="207"/>
      <c r="M403" s="207"/>
      <c r="N403" s="207"/>
      <c r="O403" s="207"/>
      <c r="P403" s="207"/>
      <c r="Q403" s="207"/>
      <c r="R403" s="207" t="s">
        <v>744</v>
      </c>
      <c r="S403" s="207"/>
      <c r="T403" s="207"/>
      <c r="U403" s="207"/>
      <c r="V403" s="207"/>
    </row>
    <row r="404" spans="1:22">
      <c r="A404" s="207" t="s">
        <v>1170</v>
      </c>
      <c r="B404" s="207" t="s">
        <v>39</v>
      </c>
      <c r="C404" s="207">
        <v>15.0876</v>
      </c>
      <c r="D404" s="207">
        <v>9.6012000000000004</v>
      </c>
      <c r="E404" s="207" t="s">
        <v>48</v>
      </c>
      <c r="F404" s="207"/>
      <c r="G404" s="207"/>
      <c r="H404" s="207"/>
      <c r="I404" s="207"/>
      <c r="J404" s="207"/>
      <c r="K404" s="207"/>
      <c r="L404" s="207"/>
      <c r="M404" s="207"/>
      <c r="N404" s="207"/>
      <c r="O404" s="207"/>
      <c r="P404" s="207"/>
      <c r="Q404" s="207"/>
      <c r="R404" s="207" t="s">
        <v>744</v>
      </c>
      <c r="S404" s="207"/>
      <c r="T404" s="207"/>
      <c r="U404" s="207"/>
      <c r="V404" s="207"/>
    </row>
    <row r="405" spans="1:22">
      <c r="A405" s="207" t="s">
        <v>1171</v>
      </c>
      <c r="B405" s="207" t="s">
        <v>193</v>
      </c>
      <c r="C405" s="207">
        <v>-16.916399999999999</v>
      </c>
      <c r="D405" s="207">
        <v>-14.1732</v>
      </c>
      <c r="E405" s="207" t="s">
        <v>191</v>
      </c>
      <c r="F405" s="207"/>
      <c r="G405" s="207"/>
      <c r="H405" s="207"/>
      <c r="I405" s="207"/>
      <c r="J405" s="207"/>
      <c r="K405" s="207"/>
      <c r="L405" s="207"/>
      <c r="M405" s="207"/>
      <c r="N405" s="207"/>
      <c r="O405" s="207"/>
      <c r="P405" s="207"/>
      <c r="Q405" s="207"/>
      <c r="R405" s="207" t="s">
        <v>744</v>
      </c>
      <c r="S405" s="207"/>
      <c r="T405" s="207"/>
      <c r="U405" s="207"/>
      <c r="V405" s="207"/>
    </row>
    <row r="406" spans="1:22">
      <c r="A406" s="207" t="s">
        <v>1172</v>
      </c>
      <c r="B406" s="207" t="s">
        <v>39</v>
      </c>
      <c r="C406" s="207">
        <v>11.43</v>
      </c>
      <c r="D406" s="207">
        <v>9.6012000000000004</v>
      </c>
      <c r="E406" s="207" t="s">
        <v>48</v>
      </c>
      <c r="F406" s="207"/>
      <c r="G406" s="207"/>
      <c r="H406" s="207"/>
      <c r="I406" s="207"/>
      <c r="J406" s="207"/>
      <c r="K406" s="207"/>
      <c r="L406" s="207"/>
      <c r="M406" s="207"/>
      <c r="N406" s="207"/>
      <c r="O406" s="207"/>
      <c r="P406" s="207"/>
      <c r="Q406" s="207"/>
      <c r="R406" s="207" t="s">
        <v>744</v>
      </c>
      <c r="S406" s="207"/>
      <c r="T406" s="207"/>
      <c r="U406" s="207"/>
      <c r="V406" s="207"/>
    </row>
    <row r="407" spans="1:22">
      <c r="A407" s="207" t="s">
        <v>1173</v>
      </c>
      <c r="B407" s="207" t="s">
        <v>574</v>
      </c>
      <c r="C407" s="207">
        <v>-14.1732</v>
      </c>
      <c r="D407" s="207">
        <v>9.6012000000000004</v>
      </c>
      <c r="E407" s="207" t="s">
        <v>750</v>
      </c>
      <c r="F407" s="207" t="s">
        <v>751</v>
      </c>
      <c r="G407" s="207">
        <v>1</v>
      </c>
      <c r="H407" s="207"/>
      <c r="I407" s="207"/>
      <c r="J407" s="207"/>
      <c r="K407" s="207"/>
      <c r="L407" s="207"/>
      <c r="M407" s="207"/>
      <c r="N407" s="207"/>
      <c r="O407" s="207"/>
      <c r="P407" s="207"/>
      <c r="Q407" s="207"/>
      <c r="R407" s="207" t="s">
        <v>845</v>
      </c>
      <c r="S407" s="207"/>
      <c r="T407" s="207"/>
      <c r="U407" s="207"/>
      <c r="V407" s="207" t="s">
        <v>744</v>
      </c>
    </row>
    <row r="408" spans="1:22">
      <c r="A408" s="207" t="s">
        <v>1174</v>
      </c>
      <c r="B408" s="207" t="s">
        <v>39</v>
      </c>
      <c r="C408" s="207">
        <v>9.6012000000000004</v>
      </c>
      <c r="D408" s="207">
        <v>10.515599999999999</v>
      </c>
      <c r="E408" s="207" t="s">
        <v>48</v>
      </c>
      <c r="F408" s="207"/>
      <c r="G408" s="207"/>
      <c r="H408" s="207"/>
      <c r="I408" s="207"/>
      <c r="J408" s="207"/>
      <c r="K408" s="207"/>
      <c r="L408" s="207"/>
      <c r="M408" s="207"/>
      <c r="N408" s="207"/>
      <c r="O408" s="207"/>
      <c r="P408" s="207"/>
      <c r="Q408" s="207"/>
      <c r="R408" s="207" t="s">
        <v>744</v>
      </c>
      <c r="S408" s="207"/>
      <c r="T408" s="207"/>
      <c r="U408" s="207"/>
      <c r="V408" s="207"/>
    </row>
    <row r="409" spans="1:22">
      <c r="A409" s="207" t="s">
        <v>1175</v>
      </c>
      <c r="B409" s="207" t="s">
        <v>39</v>
      </c>
      <c r="C409" s="207">
        <v>5.9436</v>
      </c>
      <c r="D409" s="207">
        <v>10.515599999999999</v>
      </c>
      <c r="E409" s="207" t="s">
        <v>48</v>
      </c>
      <c r="F409" s="207"/>
      <c r="G409" s="207"/>
      <c r="H409" s="207"/>
      <c r="I409" s="207"/>
      <c r="J409" s="207"/>
      <c r="K409" s="207"/>
      <c r="L409" s="207"/>
      <c r="M409" s="207"/>
      <c r="N409" s="207"/>
      <c r="O409" s="207"/>
      <c r="P409" s="207"/>
      <c r="Q409" s="207"/>
      <c r="R409" s="207" t="s">
        <v>744</v>
      </c>
      <c r="S409" s="207"/>
      <c r="T409" s="207"/>
      <c r="U409" s="207"/>
      <c r="V409" s="207"/>
    </row>
    <row r="410" spans="1:22">
      <c r="A410" s="207" t="s">
        <v>1176</v>
      </c>
      <c r="B410" s="207" t="s">
        <v>39</v>
      </c>
      <c r="C410" s="207">
        <v>5.0292000000000003</v>
      </c>
      <c r="D410" s="207">
        <v>10.515599999999999</v>
      </c>
      <c r="E410" s="207" t="s">
        <v>48</v>
      </c>
      <c r="F410" s="207"/>
      <c r="G410" s="207"/>
      <c r="H410" s="207"/>
      <c r="I410" s="207"/>
      <c r="J410" s="207"/>
      <c r="K410" s="207"/>
      <c r="L410" s="207"/>
      <c r="M410" s="207"/>
      <c r="N410" s="207"/>
      <c r="O410" s="207"/>
      <c r="P410" s="207"/>
      <c r="Q410" s="207"/>
      <c r="R410" s="207" t="s">
        <v>744</v>
      </c>
      <c r="S410" s="207"/>
      <c r="T410" s="207"/>
      <c r="U410" s="207"/>
      <c r="V410" s="207"/>
    </row>
    <row r="411" spans="1:22">
      <c r="A411" s="207" t="s">
        <v>1177</v>
      </c>
      <c r="B411" s="207" t="s">
        <v>39</v>
      </c>
      <c r="C411" s="207">
        <v>3.2004000000000001</v>
      </c>
      <c r="D411" s="207">
        <v>10.515599999999999</v>
      </c>
      <c r="E411" s="207" t="s">
        <v>48</v>
      </c>
      <c r="F411" s="207"/>
      <c r="G411" s="207"/>
      <c r="H411" s="207"/>
      <c r="I411" s="207"/>
      <c r="J411" s="207"/>
      <c r="K411" s="207"/>
      <c r="L411" s="207"/>
      <c r="M411" s="207"/>
      <c r="N411" s="207"/>
      <c r="O411" s="207"/>
      <c r="P411" s="207"/>
      <c r="Q411" s="207"/>
      <c r="R411" s="207" t="s">
        <v>744</v>
      </c>
      <c r="S411" s="207"/>
      <c r="T411" s="207"/>
      <c r="U411" s="207"/>
      <c r="V411" s="207"/>
    </row>
    <row r="412" spans="1:22">
      <c r="A412" s="207" t="s">
        <v>1178</v>
      </c>
      <c r="B412" s="207" t="s">
        <v>39</v>
      </c>
      <c r="C412" s="207">
        <v>-0.4572</v>
      </c>
      <c r="D412" s="207">
        <v>10.515599999999999</v>
      </c>
      <c r="E412" s="207" t="s">
        <v>48</v>
      </c>
      <c r="F412" s="207"/>
      <c r="G412" s="207"/>
      <c r="H412" s="207"/>
      <c r="I412" s="207"/>
      <c r="J412" s="207"/>
      <c r="K412" s="207"/>
      <c r="L412" s="207"/>
      <c r="M412" s="207"/>
      <c r="N412" s="207"/>
      <c r="O412" s="207"/>
      <c r="P412" s="207"/>
      <c r="Q412" s="207"/>
      <c r="R412" s="207" t="s">
        <v>744</v>
      </c>
      <c r="S412" s="207"/>
      <c r="T412" s="207"/>
      <c r="U412" s="207"/>
      <c r="V412" s="207"/>
    </row>
    <row r="413" spans="1:22">
      <c r="A413" s="207" t="s">
        <v>1179</v>
      </c>
      <c r="B413" s="207" t="s">
        <v>575</v>
      </c>
      <c r="C413" s="207">
        <v>-12.3444</v>
      </c>
      <c r="D413" s="207">
        <v>6.8579999999999997</v>
      </c>
      <c r="E413" s="207" t="s">
        <v>750</v>
      </c>
      <c r="F413" s="207" t="s">
        <v>751</v>
      </c>
      <c r="G413" s="207">
        <v>1</v>
      </c>
      <c r="H413" s="207"/>
      <c r="I413" s="207"/>
      <c r="J413" s="207"/>
      <c r="K413" s="207"/>
      <c r="L413" s="207"/>
      <c r="M413" s="207"/>
      <c r="N413" s="207"/>
      <c r="O413" s="207"/>
      <c r="P413" s="207"/>
      <c r="Q413" s="207"/>
      <c r="R413" s="207" t="s">
        <v>845</v>
      </c>
      <c r="S413" s="207"/>
      <c r="T413" s="207"/>
      <c r="U413" s="207"/>
      <c r="V413" s="207" t="s">
        <v>744</v>
      </c>
    </row>
    <row r="414" spans="1:22">
      <c r="A414" s="207" t="s">
        <v>1180</v>
      </c>
      <c r="B414" s="207" t="s">
        <v>39</v>
      </c>
      <c r="C414" s="207">
        <v>17.8308</v>
      </c>
      <c r="D414" s="207">
        <v>11.43</v>
      </c>
      <c r="E414" s="207" t="s">
        <v>48</v>
      </c>
      <c r="F414" s="207"/>
      <c r="G414" s="207"/>
      <c r="H414" s="207"/>
      <c r="I414" s="207"/>
      <c r="J414" s="207"/>
      <c r="K414" s="207"/>
      <c r="L414" s="207"/>
      <c r="M414" s="207"/>
      <c r="N414" s="207"/>
      <c r="O414" s="207"/>
      <c r="P414" s="207"/>
      <c r="Q414" s="207"/>
      <c r="R414" s="207" t="s">
        <v>744</v>
      </c>
      <c r="S414" s="207"/>
      <c r="T414" s="207"/>
      <c r="U414" s="207"/>
      <c r="V414" s="207"/>
    </row>
    <row r="415" spans="1:22">
      <c r="A415" s="207" t="s">
        <v>1181</v>
      </c>
      <c r="B415" s="207" t="s">
        <v>39</v>
      </c>
      <c r="C415" s="207">
        <v>9.6012000000000004</v>
      </c>
      <c r="D415" s="207">
        <v>11.43</v>
      </c>
      <c r="E415" s="207" t="s">
        <v>48</v>
      </c>
      <c r="F415" s="207"/>
      <c r="G415" s="207"/>
      <c r="H415" s="207"/>
      <c r="I415" s="207"/>
      <c r="J415" s="207"/>
      <c r="K415" s="207"/>
      <c r="L415" s="207"/>
      <c r="M415" s="207"/>
      <c r="N415" s="207"/>
      <c r="O415" s="207"/>
      <c r="P415" s="207"/>
      <c r="Q415" s="207"/>
      <c r="R415" s="207" t="s">
        <v>744</v>
      </c>
      <c r="S415" s="207"/>
      <c r="T415" s="207"/>
      <c r="U415" s="207"/>
      <c r="V415" s="207"/>
    </row>
    <row r="416" spans="1:22">
      <c r="A416" s="207" t="s">
        <v>1182</v>
      </c>
      <c r="B416" s="207" t="s">
        <v>39</v>
      </c>
      <c r="C416" s="207">
        <v>3.2004000000000001</v>
      </c>
      <c r="D416" s="207">
        <v>11.43</v>
      </c>
      <c r="E416" s="207" t="s">
        <v>48</v>
      </c>
      <c r="F416" s="207"/>
      <c r="G416" s="207"/>
      <c r="H416" s="207"/>
      <c r="I416" s="207"/>
      <c r="J416" s="207"/>
      <c r="K416" s="207"/>
      <c r="L416" s="207"/>
      <c r="M416" s="207"/>
      <c r="N416" s="207"/>
      <c r="O416" s="207"/>
      <c r="P416" s="207"/>
      <c r="Q416" s="207"/>
      <c r="R416" s="207" t="s">
        <v>744</v>
      </c>
      <c r="S416" s="207"/>
      <c r="T416" s="207"/>
      <c r="U416" s="207"/>
      <c r="V416" s="207"/>
    </row>
    <row r="417" spans="1:22">
      <c r="A417" s="207" t="s">
        <v>1183</v>
      </c>
      <c r="B417" s="207" t="s">
        <v>39</v>
      </c>
      <c r="C417" s="207">
        <v>2.286</v>
      </c>
      <c r="D417" s="207">
        <v>11.43</v>
      </c>
      <c r="E417" s="207" t="s">
        <v>48</v>
      </c>
      <c r="F417" s="207"/>
      <c r="G417" s="207"/>
      <c r="H417" s="207"/>
      <c r="I417" s="207"/>
      <c r="J417" s="207"/>
      <c r="K417" s="207"/>
      <c r="L417" s="207"/>
      <c r="M417" s="207"/>
      <c r="N417" s="207"/>
      <c r="O417" s="207"/>
      <c r="P417" s="207"/>
      <c r="Q417" s="207"/>
      <c r="R417" s="207" t="s">
        <v>744</v>
      </c>
      <c r="S417" s="207"/>
      <c r="T417" s="207"/>
      <c r="U417" s="207"/>
      <c r="V417" s="207"/>
    </row>
    <row r="418" spans="1:22">
      <c r="A418" s="207" t="s">
        <v>1184</v>
      </c>
      <c r="B418" s="207" t="s">
        <v>39</v>
      </c>
      <c r="C418" s="207">
        <v>16.916399999999999</v>
      </c>
      <c r="D418" s="207">
        <v>11.43</v>
      </c>
      <c r="E418" s="207" t="s">
        <v>48</v>
      </c>
      <c r="F418" s="207"/>
      <c r="G418" s="207"/>
      <c r="H418" s="207"/>
      <c r="I418" s="207"/>
      <c r="J418" s="207"/>
      <c r="K418" s="207"/>
      <c r="L418" s="207"/>
      <c r="M418" s="207"/>
      <c r="N418" s="207"/>
      <c r="O418" s="207"/>
      <c r="P418" s="207"/>
      <c r="Q418" s="207"/>
      <c r="R418" s="207" t="s">
        <v>744</v>
      </c>
      <c r="S418" s="207"/>
      <c r="T418" s="207"/>
      <c r="U418" s="207"/>
      <c r="V418" s="207"/>
    </row>
    <row r="419" spans="1:22">
      <c r="A419" s="207" t="s">
        <v>1185</v>
      </c>
      <c r="B419" s="207" t="s">
        <v>39</v>
      </c>
      <c r="C419" s="207">
        <v>-2.286</v>
      </c>
      <c r="D419" s="207">
        <v>11.43</v>
      </c>
      <c r="E419" s="207" t="s">
        <v>48</v>
      </c>
      <c r="F419" s="207"/>
      <c r="G419" s="207"/>
      <c r="H419" s="207"/>
      <c r="I419" s="207"/>
      <c r="J419" s="207"/>
      <c r="K419" s="207"/>
      <c r="L419" s="207"/>
      <c r="M419" s="207"/>
      <c r="N419" s="207"/>
      <c r="O419" s="207"/>
      <c r="P419" s="207"/>
      <c r="Q419" s="207"/>
      <c r="R419" s="207" t="s">
        <v>744</v>
      </c>
      <c r="S419" s="207"/>
      <c r="T419" s="207"/>
      <c r="U419" s="207"/>
      <c r="V419" s="207"/>
    </row>
    <row r="420" spans="1:22">
      <c r="A420" s="207" t="s">
        <v>1186</v>
      </c>
      <c r="B420" s="207" t="s">
        <v>39</v>
      </c>
      <c r="C420" s="207">
        <v>-5.0292000000000003</v>
      </c>
      <c r="D420" s="207">
        <v>11.43</v>
      </c>
      <c r="E420" s="207" t="s">
        <v>48</v>
      </c>
      <c r="F420" s="207"/>
      <c r="G420" s="207"/>
      <c r="H420" s="207"/>
      <c r="I420" s="207"/>
      <c r="J420" s="207"/>
      <c r="K420" s="207"/>
      <c r="L420" s="207"/>
      <c r="M420" s="207"/>
      <c r="N420" s="207"/>
      <c r="O420" s="207"/>
      <c r="P420" s="207"/>
      <c r="Q420" s="207"/>
      <c r="R420" s="207" t="s">
        <v>744</v>
      </c>
      <c r="S420" s="207"/>
      <c r="T420" s="207"/>
      <c r="U420" s="207"/>
      <c r="V420" s="207"/>
    </row>
    <row r="421" spans="1:22">
      <c r="A421" s="207" t="s">
        <v>1187</v>
      </c>
      <c r="B421" s="207" t="s">
        <v>39</v>
      </c>
      <c r="C421" s="207">
        <v>16.001999999999999</v>
      </c>
      <c r="D421" s="207">
        <v>11.43</v>
      </c>
      <c r="E421" s="207" t="s">
        <v>48</v>
      </c>
      <c r="F421" s="207"/>
      <c r="G421" s="207"/>
      <c r="H421" s="207"/>
      <c r="I421" s="207"/>
      <c r="J421" s="207"/>
      <c r="K421" s="207"/>
      <c r="L421" s="207"/>
      <c r="M421" s="207"/>
      <c r="N421" s="207"/>
      <c r="O421" s="207"/>
      <c r="P421" s="207"/>
      <c r="Q421" s="207"/>
      <c r="R421" s="207" t="s">
        <v>744</v>
      </c>
      <c r="S421" s="207"/>
      <c r="T421" s="207"/>
      <c r="U421" s="207"/>
      <c r="V421" s="207"/>
    </row>
    <row r="422" spans="1:22">
      <c r="A422" s="207" t="s">
        <v>1188</v>
      </c>
      <c r="B422" s="207" t="s">
        <v>576</v>
      </c>
      <c r="C422" s="207">
        <v>-13.258800000000001</v>
      </c>
      <c r="D422" s="207">
        <v>7.7724000000000002</v>
      </c>
      <c r="E422" s="207" t="s">
        <v>750</v>
      </c>
      <c r="F422" s="207" t="s">
        <v>751</v>
      </c>
      <c r="G422" s="207">
        <v>1</v>
      </c>
      <c r="H422" s="207"/>
      <c r="I422" s="207"/>
      <c r="J422" s="207"/>
      <c r="K422" s="207"/>
      <c r="L422" s="207"/>
      <c r="M422" s="207"/>
      <c r="N422" s="207"/>
      <c r="O422" s="207"/>
      <c r="P422" s="207"/>
      <c r="Q422" s="207"/>
      <c r="R422" s="207" t="s">
        <v>845</v>
      </c>
      <c r="S422" s="207"/>
      <c r="T422" s="207"/>
      <c r="U422" s="207"/>
      <c r="V422" s="207" t="s">
        <v>744</v>
      </c>
    </row>
    <row r="423" spans="1:22">
      <c r="A423" s="207" t="s">
        <v>1189</v>
      </c>
      <c r="B423" s="207" t="s">
        <v>39</v>
      </c>
      <c r="C423" s="207">
        <v>15.0876</v>
      </c>
      <c r="D423" s="207">
        <v>11.43</v>
      </c>
      <c r="E423" s="207" t="s">
        <v>48</v>
      </c>
      <c r="F423" s="207"/>
      <c r="G423" s="207"/>
      <c r="H423" s="207"/>
      <c r="I423" s="207"/>
      <c r="J423" s="207"/>
      <c r="K423" s="207"/>
      <c r="L423" s="207"/>
      <c r="M423" s="207"/>
      <c r="N423" s="207"/>
      <c r="O423" s="207"/>
      <c r="P423" s="207"/>
      <c r="Q423" s="207"/>
      <c r="R423" s="207" t="s">
        <v>744</v>
      </c>
      <c r="S423" s="207"/>
      <c r="T423" s="207"/>
      <c r="U423" s="207"/>
      <c r="V423" s="207"/>
    </row>
    <row r="424" spans="1:22" ht="14.45" customHeight="1">
      <c r="A424" s="207" t="s">
        <v>1190</v>
      </c>
      <c r="B424" s="207" t="s">
        <v>39</v>
      </c>
      <c r="C424" s="207">
        <v>14.1732</v>
      </c>
      <c r="D424" s="207">
        <v>11.43</v>
      </c>
      <c r="E424" s="207" t="s">
        <v>48</v>
      </c>
      <c r="F424" s="207"/>
      <c r="G424" s="207"/>
      <c r="H424" s="207"/>
      <c r="I424" s="207"/>
      <c r="J424" s="207"/>
      <c r="K424" s="207"/>
      <c r="L424" s="207"/>
      <c r="M424" s="207"/>
      <c r="N424" s="207"/>
      <c r="O424" s="207"/>
      <c r="P424" s="207"/>
      <c r="Q424" s="207"/>
      <c r="R424" s="207" t="s">
        <v>744</v>
      </c>
      <c r="S424" s="207"/>
      <c r="T424" s="207"/>
      <c r="U424" s="207"/>
      <c r="V424" s="207"/>
    </row>
    <row r="425" spans="1:22" ht="14.45" customHeight="1">
      <c r="A425" s="207" t="s">
        <v>1191</v>
      </c>
      <c r="B425" s="207" t="s">
        <v>39</v>
      </c>
      <c r="C425" s="207">
        <v>13.258800000000001</v>
      </c>
      <c r="D425" s="207">
        <v>11.43</v>
      </c>
      <c r="E425" s="207" t="s">
        <v>48</v>
      </c>
      <c r="F425" s="207"/>
      <c r="G425" s="207"/>
      <c r="H425" s="207"/>
      <c r="I425" s="207"/>
      <c r="J425" s="207"/>
      <c r="K425" s="207"/>
      <c r="L425" s="207"/>
      <c r="M425" s="207"/>
      <c r="N425" s="207"/>
      <c r="O425" s="207"/>
      <c r="P425" s="207"/>
      <c r="Q425" s="207"/>
      <c r="R425" s="207" t="s">
        <v>744</v>
      </c>
      <c r="S425" s="207"/>
      <c r="T425" s="207"/>
      <c r="U425" s="207"/>
      <c r="V425" s="207"/>
    </row>
    <row r="426" spans="1:22" ht="14.45" customHeight="1">
      <c r="A426" s="207" t="s">
        <v>1192</v>
      </c>
      <c r="B426" s="207" t="s">
        <v>39</v>
      </c>
      <c r="C426" s="207">
        <v>12.3444</v>
      </c>
      <c r="D426" s="207">
        <v>11.43</v>
      </c>
      <c r="E426" s="207" t="s">
        <v>48</v>
      </c>
      <c r="F426" s="207"/>
      <c r="G426" s="207"/>
      <c r="H426" s="207"/>
      <c r="I426" s="207"/>
      <c r="J426" s="207"/>
      <c r="K426" s="207"/>
      <c r="L426" s="207"/>
      <c r="M426" s="207"/>
      <c r="N426" s="207"/>
      <c r="O426" s="207"/>
      <c r="P426" s="207"/>
      <c r="Q426" s="207"/>
      <c r="R426" s="207" t="s">
        <v>744</v>
      </c>
      <c r="S426" s="207"/>
      <c r="T426" s="207"/>
      <c r="U426" s="207"/>
      <c r="V426" s="207"/>
    </row>
    <row r="427" spans="1:22" ht="14.45" customHeight="1">
      <c r="A427" s="207" t="s">
        <v>1193</v>
      </c>
      <c r="B427" s="207" t="s">
        <v>39</v>
      </c>
      <c r="C427" s="207">
        <v>11.43</v>
      </c>
      <c r="D427" s="207">
        <v>11.43</v>
      </c>
      <c r="E427" s="207" t="s">
        <v>48</v>
      </c>
      <c r="F427" s="207"/>
      <c r="G427" s="207"/>
      <c r="H427" s="207"/>
      <c r="I427" s="207"/>
      <c r="J427" s="207"/>
      <c r="K427" s="207"/>
      <c r="L427" s="207"/>
      <c r="M427" s="207"/>
      <c r="N427" s="207"/>
      <c r="O427" s="207"/>
      <c r="P427" s="207"/>
      <c r="Q427" s="207"/>
      <c r="R427" s="207" t="s">
        <v>744</v>
      </c>
      <c r="S427" s="207"/>
      <c r="T427" s="207"/>
      <c r="U427" s="207"/>
      <c r="V427" s="207"/>
    </row>
    <row r="428" spans="1:22" ht="14.45" customHeight="1">
      <c r="A428" s="207" t="s">
        <v>1194</v>
      </c>
      <c r="B428" s="207" t="s">
        <v>39</v>
      </c>
      <c r="C428" s="207">
        <v>5.9436</v>
      </c>
      <c r="D428" s="207">
        <v>12.3444</v>
      </c>
      <c r="E428" s="207" t="s">
        <v>48</v>
      </c>
      <c r="F428" s="207"/>
      <c r="G428" s="207"/>
      <c r="H428" s="207"/>
      <c r="I428" s="207"/>
      <c r="J428" s="207"/>
      <c r="K428" s="207"/>
      <c r="L428" s="207"/>
      <c r="M428" s="207"/>
      <c r="N428" s="207"/>
      <c r="O428" s="207"/>
      <c r="P428" s="207"/>
      <c r="Q428" s="207"/>
      <c r="R428" s="207" t="s">
        <v>744</v>
      </c>
      <c r="S428" s="207"/>
      <c r="T428" s="207"/>
      <c r="U428" s="207"/>
      <c r="V428" s="207"/>
    </row>
    <row r="429" spans="1:22" ht="14.45" customHeight="1">
      <c r="A429" s="207" t="s">
        <v>1195</v>
      </c>
      <c r="B429" s="207" t="s">
        <v>39</v>
      </c>
      <c r="C429" s="207">
        <v>4.1147999999999998</v>
      </c>
      <c r="D429" s="207">
        <v>12.3444</v>
      </c>
      <c r="E429" s="207" t="s">
        <v>48</v>
      </c>
      <c r="F429" s="207"/>
      <c r="G429" s="207"/>
      <c r="H429" s="207"/>
      <c r="I429" s="207"/>
      <c r="J429" s="207"/>
      <c r="K429" s="207"/>
      <c r="L429" s="207"/>
      <c r="M429" s="207"/>
      <c r="N429" s="207"/>
      <c r="O429" s="207"/>
      <c r="P429" s="207"/>
      <c r="Q429" s="207"/>
      <c r="R429" s="207" t="s">
        <v>744</v>
      </c>
      <c r="S429" s="207"/>
      <c r="T429" s="207"/>
      <c r="U429" s="207"/>
      <c r="V429" s="207"/>
    </row>
    <row r="430" spans="1:22" ht="14.45" customHeight="1">
      <c r="A430" s="207" t="s">
        <v>1196</v>
      </c>
      <c r="B430" s="207" t="s">
        <v>39</v>
      </c>
      <c r="C430" s="207">
        <v>0.4572</v>
      </c>
      <c r="D430" s="207">
        <v>12.3444</v>
      </c>
      <c r="E430" s="207" t="s">
        <v>48</v>
      </c>
      <c r="F430" s="207"/>
      <c r="G430" s="207"/>
      <c r="H430" s="207"/>
      <c r="I430" s="207"/>
      <c r="J430" s="207"/>
      <c r="K430" s="207"/>
      <c r="L430" s="207"/>
      <c r="M430" s="207"/>
      <c r="N430" s="207"/>
      <c r="O430" s="207"/>
      <c r="P430" s="207"/>
      <c r="Q430" s="207"/>
      <c r="R430" s="207" t="s">
        <v>744</v>
      </c>
      <c r="S430" s="207"/>
      <c r="T430" s="207"/>
      <c r="U430" s="207"/>
      <c r="V430" s="207"/>
    </row>
    <row r="431" spans="1:22" ht="14.45" customHeight="1">
      <c r="A431" s="207" t="s">
        <v>1197</v>
      </c>
      <c r="B431" s="207" t="s">
        <v>39</v>
      </c>
      <c r="C431" s="207">
        <v>-3.2004000000000001</v>
      </c>
      <c r="D431" s="207">
        <v>12.3444</v>
      </c>
      <c r="E431" s="207" t="s">
        <v>48</v>
      </c>
      <c r="F431" s="207"/>
      <c r="G431" s="207"/>
      <c r="H431" s="207"/>
      <c r="I431" s="207"/>
      <c r="J431" s="207"/>
      <c r="K431" s="207"/>
      <c r="L431" s="207"/>
      <c r="M431" s="207"/>
      <c r="N431" s="207"/>
      <c r="O431" s="207"/>
      <c r="P431" s="207"/>
      <c r="Q431" s="207"/>
      <c r="R431" s="207" t="s">
        <v>744</v>
      </c>
      <c r="S431" s="207"/>
      <c r="T431" s="207"/>
      <c r="U431" s="207"/>
      <c r="V431" s="207"/>
    </row>
    <row r="432" spans="1:22">
      <c r="A432" s="207" t="s">
        <v>1198</v>
      </c>
      <c r="B432" s="207" t="s">
        <v>577</v>
      </c>
      <c r="C432" s="207">
        <v>-12.3444</v>
      </c>
      <c r="D432" s="207">
        <v>5.0292000000000003</v>
      </c>
      <c r="E432" s="207" t="s">
        <v>750</v>
      </c>
      <c r="F432" s="207" t="s">
        <v>751</v>
      </c>
      <c r="G432" s="207">
        <v>1</v>
      </c>
      <c r="H432" s="207"/>
      <c r="I432" s="207"/>
      <c r="J432" s="207"/>
      <c r="K432" s="207"/>
      <c r="L432" s="207"/>
      <c r="M432" s="207"/>
      <c r="N432" s="207"/>
      <c r="O432" s="207"/>
      <c r="P432" s="207"/>
      <c r="Q432" s="207"/>
      <c r="R432" s="207" t="s">
        <v>845</v>
      </c>
      <c r="S432" s="207"/>
      <c r="T432" s="207"/>
      <c r="U432" s="207"/>
      <c r="V432" s="207" t="s">
        <v>744</v>
      </c>
    </row>
    <row r="433" spans="1:22">
      <c r="A433" s="207" t="s">
        <v>1199</v>
      </c>
      <c r="B433" s="207" t="s">
        <v>39</v>
      </c>
      <c r="C433" s="207">
        <v>-12.3444</v>
      </c>
      <c r="D433" s="207">
        <v>12.3444</v>
      </c>
      <c r="E433" s="207" t="s">
        <v>48</v>
      </c>
      <c r="F433" s="207"/>
      <c r="G433" s="207"/>
      <c r="H433" s="207"/>
      <c r="I433" s="207"/>
      <c r="J433" s="207"/>
      <c r="K433" s="207"/>
      <c r="L433" s="207"/>
      <c r="M433" s="207"/>
      <c r="N433" s="207"/>
      <c r="O433" s="207"/>
      <c r="P433" s="207"/>
      <c r="Q433" s="207"/>
      <c r="R433" s="207" t="s">
        <v>744</v>
      </c>
      <c r="S433" s="207"/>
      <c r="T433" s="207"/>
      <c r="U433" s="207"/>
      <c r="V433" s="207"/>
    </row>
    <row r="434" spans="1:22">
      <c r="A434" s="207" t="s">
        <v>1200</v>
      </c>
      <c r="B434" s="207" t="s">
        <v>39</v>
      </c>
      <c r="C434" s="207">
        <v>-15.0876</v>
      </c>
      <c r="D434" s="207">
        <v>12.3444</v>
      </c>
      <c r="E434" s="207" t="s">
        <v>48</v>
      </c>
      <c r="F434" s="207"/>
      <c r="G434" s="207"/>
      <c r="H434" s="207"/>
      <c r="I434" s="207"/>
      <c r="J434" s="207"/>
      <c r="K434" s="207"/>
      <c r="L434" s="207"/>
      <c r="M434" s="207"/>
      <c r="N434" s="207"/>
      <c r="O434" s="207"/>
      <c r="P434" s="207"/>
      <c r="Q434" s="207"/>
      <c r="R434" s="207" t="s">
        <v>744</v>
      </c>
      <c r="S434" s="207"/>
      <c r="T434" s="207"/>
      <c r="U434" s="207"/>
      <c r="V434" s="207"/>
    </row>
    <row r="435" spans="1:22">
      <c r="A435" s="207" t="s">
        <v>1201</v>
      </c>
      <c r="B435" s="207" t="s">
        <v>578</v>
      </c>
      <c r="C435" s="207">
        <v>-13.258800000000001</v>
      </c>
      <c r="D435" s="207">
        <v>9.6012000000000004</v>
      </c>
      <c r="E435" s="207" t="s">
        <v>750</v>
      </c>
      <c r="F435" s="207" t="s">
        <v>751</v>
      </c>
      <c r="G435" s="207">
        <v>1</v>
      </c>
      <c r="H435" s="207"/>
      <c r="I435" s="207"/>
      <c r="J435" s="207"/>
      <c r="K435" s="207"/>
      <c r="L435" s="207"/>
      <c r="M435" s="207"/>
      <c r="N435" s="207"/>
      <c r="O435" s="207"/>
      <c r="P435" s="207"/>
      <c r="Q435" s="207"/>
      <c r="R435" s="207" t="s">
        <v>845</v>
      </c>
      <c r="S435" s="207"/>
      <c r="T435" s="207"/>
      <c r="U435" s="207"/>
      <c r="V435" s="207" t="s">
        <v>744</v>
      </c>
    </row>
    <row r="436" spans="1:22">
      <c r="A436" s="207" t="s">
        <v>1202</v>
      </c>
      <c r="B436" s="207" t="s">
        <v>39</v>
      </c>
      <c r="C436" s="207">
        <v>11.43</v>
      </c>
      <c r="D436" s="207">
        <v>12.3444</v>
      </c>
      <c r="E436" s="207" t="s">
        <v>48</v>
      </c>
      <c r="F436" s="207"/>
      <c r="G436" s="207"/>
      <c r="H436" s="207"/>
      <c r="I436" s="207"/>
      <c r="J436" s="207"/>
      <c r="K436" s="207"/>
      <c r="L436" s="207"/>
      <c r="M436" s="207"/>
      <c r="N436" s="207"/>
      <c r="O436" s="207"/>
      <c r="P436" s="207"/>
      <c r="Q436" s="207"/>
      <c r="R436" s="207" t="s">
        <v>744</v>
      </c>
      <c r="S436" s="207"/>
      <c r="T436" s="207"/>
      <c r="U436" s="207"/>
      <c r="V436" s="207"/>
    </row>
    <row r="437" spans="1:22">
      <c r="A437" s="207" t="s">
        <v>1203</v>
      </c>
      <c r="B437" s="207" t="s">
        <v>579</v>
      </c>
      <c r="C437" s="207">
        <v>-15.0876</v>
      </c>
      <c r="D437" s="207">
        <v>11.43</v>
      </c>
      <c r="E437" s="207" t="s">
        <v>755</v>
      </c>
      <c r="F437" s="207" t="s">
        <v>751</v>
      </c>
      <c r="G437" s="207">
        <v>1</v>
      </c>
      <c r="H437" s="207"/>
      <c r="I437" s="207"/>
      <c r="J437" s="207"/>
      <c r="K437" s="207"/>
      <c r="L437" s="207"/>
      <c r="M437" s="207"/>
      <c r="N437" s="207"/>
      <c r="O437" s="207"/>
      <c r="P437" s="207"/>
      <c r="Q437" s="207"/>
      <c r="R437" s="207" t="s">
        <v>845</v>
      </c>
      <c r="S437" s="207"/>
      <c r="T437" s="207"/>
      <c r="U437" s="207"/>
      <c r="V437" s="207" t="s">
        <v>744</v>
      </c>
    </row>
    <row r="438" spans="1:22">
      <c r="A438" s="207" t="s">
        <v>1204</v>
      </c>
      <c r="B438" s="207" t="s">
        <v>39</v>
      </c>
      <c r="C438" s="207">
        <v>9.6012000000000004</v>
      </c>
      <c r="D438" s="207">
        <v>13.258800000000001</v>
      </c>
      <c r="E438" s="207" t="s">
        <v>48</v>
      </c>
      <c r="F438" s="207"/>
      <c r="G438" s="207"/>
      <c r="H438" s="207"/>
      <c r="I438" s="207"/>
      <c r="J438" s="207"/>
      <c r="K438" s="207"/>
      <c r="L438" s="207"/>
      <c r="M438" s="207"/>
      <c r="N438" s="207"/>
      <c r="O438" s="207"/>
      <c r="P438" s="207"/>
      <c r="Q438" s="207"/>
      <c r="R438" s="207" t="s">
        <v>744</v>
      </c>
      <c r="S438" s="207"/>
      <c r="T438" s="207"/>
      <c r="U438" s="207"/>
      <c r="V438" s="207"/>
    </row>
    <row r="439" spans="1:22">
      <c r="A439" s="207" t="s">
        <v>1205</v>
      </c>
      <c r="B439" s="207" t="s">
        <v>39</v>
      </c>
      <c r="C439" s="207">
        <v>4.1147999999999998</v>
      </c>
      <c r="D439" s="207">
        <v>13.258800000000001</v>
      </c>
      <c r="E439" s="207" t="s">
        <v>48</v>
      </c>
      <c r="F439" s="207"/>
      <c r="G439" s="207"/>
      <c r="H439" s="207"/>
      <c r="I439" s="207"/>
      <c r="J439" s="207"/>
      <c r="K439" s="207"/>
      <c r="L439" s="207"/>
      <c r="M439" s="207"/>
      <c r="N439" s="207"/>
      <c r="O439" s="207"/>
      <c r="P439" s="207"/>
      <c r="Q439" s="207"/>
      <c r="R439" s="207" t="s">
        <v>744</v>
      </c>
      <c r="S439" s="207"/>
      <c r="T439" s="207"/>
      <c r="U439" s="207"/>
      <c r="V439" s="207"/>
    </row>
    <row r="440" spans="1:22">
      <c r="A440" s="207" t="s">
        <v>1206</v>
      </c>
      <c r="B440" s="207" t="s">
        <v>39</v>
      </c>
      <c r="C440" s="207">
        <v>-0.4572</v>
      </c>
      <c r="D440" s="207">
        <v>13.258800000000001</v>
      </c>
      <c r="E440" s="207" t="s">
        <v>48</v>
      </c>
      <c r="F440" s="207"/>
      <c r="G440" s="207"/>
      <c r="H440" s="207"/>
      <c r="I440" s="207"/>
      <c r="J440" s="207"/>
      <c r="K440" s="207"/>
      <c r="L440" s="207"/>
      <c r="M440" s="207"/>
      <c r="N440" s="207"/>
      <c r="O440" s="207"/>
      <c r="P440" s="207"/>
      <c r="Q440" s="207"/>
      <c r="R440" s="207" t="s">
        <v>744</v>
      </c>
      <c r="S440" s="207"/>
      <c r="T440" s="207"/>
      <c r="U440" s="207"/>
      <c r="V440" s="207"/>
    </row>
    <row r="441" spans="1:22">
      <c r="A441" s="207" t="s">
        <v>1207</v>
      </c>
      <c r="B441" s="207" t="s">
        <v>39</v>
      </c>
      <c r="C441" s="207">
        <v>-7.7724000000000002</v>
      </c>
      <c r="D441" s="207">
        <v>13.258800000000001</v>
      </c>
      <c r="E441" s="207" t="s">
        <v>48</v>
      </c>
      <c r="F441" s="207"/>
      <c r="G441" s="207"/>
      <c r="H441" s="207"/>
      <c r="I441" s="207"/>
      <c r="J441" s="207"/>
      <c r="K441" s="207"/>
      <c r="L441" s="207"/>
      <c r="M441" s="207"/>
      <c r="N441" s="207"/>
      <c r="O441" s="207"/>
      <c r="P441" s="207"/>
      <c r="Q441" s="207"/>
      <c r="R441" s="207" t="s">
        <v>744</v>
      </c>
      <c r="S441" s="207"/>
      <c r="T441" s="207"/>
      <c r="U441" s="207"/>
      <c r="V441" s="207"/>
    </row>
    <row r="442" spans="1:22">
      <c r="A442" s="207" t="s">
        <v>1208</v>
      </c>
      <c r="B442" s="207" t="s">
        <v>39</v>
      </c>
      <c r="C442" s="207">
        <v>-10.515599999999999</v>
      </c>
      <c r="D442" s="207">
        <v>13.258800000000001</v>
      </c>
      <c r="E442" s="207" t="s">
        <v>48</v>
      </c>
      <c r="F442" s="207"/>
      <c r="G442" s="207"/>
      <c r="H442" s="207"/>
      <c r="I442" s="207"/>
      <c r="J442" s="207"/>
      <c r="K442" s="207"/>
      <c r="L442" s="207"/>
      <c r="M442" s="207"/>
      <c r="N442" s="207"/>
      <c r="O442" s="207"/>
      <c r="P442" s="207"/>
      <c r="Q442" s="207"/>
      <c r="R442" s="207" t="s">
        <v>744</v>
      </c>
      <c r="S442" s="207"/>
      <c r="T442" s="207"/>
      <c r="U442" s="207"/>
      <c r="V442" s="207"/>
    </row>
    <row r="443" spans="1:22">
      <c r="A443" s="207" t="s">
        <v>1209</v>
      </c>
      <c r="B443" s="207" t="s">
        <v>39</v>
      </c>
      <c r="C443" s="207">
        <v>-15.0876</v>
      </c>
      <c r="D443" s="207">
        <v>13.258800000000001</v>
      </c>
      <c r="E443" s="207" t="s">
        <v>48</v>
      </c>
      <c r="F443" s="207"/>
      <c r="G443" s="207"/>
      <c r="H443" s="207"/>
      <c r="I443" s="207"/>
      <c r="J443" s="207"/>
      <c r="K443" s="207"/>
      <c r="L443" s="207"/>
      <c r="M443" s="207"/>
      <c r="N443" s="207"/>
      <c r="O443" s="207"/>
      <c r="P443" s="207"/>
      <c r="Q443" s="207"/>
      <c r="R443" s="207" t="s">
        <v>744</v>
      </c>
      <c r="S443" s="207"/>
      <c r="T443" s="207"/>
      <c r="U443" s="207"/>
      <c r="V443" s="207"/>
    </row>
    <row r="444" spans="1:22">
      <c r="A444" s="207" t="s">
        <v>1210</v>
      </c>
      <c r="B444" s="207" t="s">
        <v>39</v>
      </c>
      <c r="C444" s="207">
        <v>-16.916399999999999</v>
      </c>
      <c r="D444" s="207">
        <v>13.258800000000001</v>
      </c>
      <c r="E444" s="207" t="s">
        <v>48</v>
      </c>
      <c r="F444" s="207"/>
      <c r="G444" s="207"/>
      <c r="H444" s="207"/>
      <c r="I444" s="207"/>
      <c r="J444" s="207"/>
      <c r="K444" s="207"/>
      <c r="L444" s="207"/>
      <c r="M444" s="207"/>
      <c r="N444" s="207"/>
      <c r="O444" s="207"/>
      <c r="P444" s="207"/>
      <c r="Q444" s="207"/>
      <c r="R444" s="207" t="s">
        <v>744</v>
      </c>
      <c r="S444" s="207"/>
      <c r="T444" s="207"/>
      <c r="U444" s="207"/>
      <c r="V444" s="207"/>
    </row>
    <row r="445" spans="1:22">
      <c r="A445" s="207" t="s">
        <v>1211</v>
      </c>
      <c r="B445" s="207" t="s">
        <v>39</v>
      </c>
      <c r="C445" s="207">
        <v>15.0876</v>
      </c>
      <c r="D445" s="207">
        <v>13.258800000000001</v>
      </c>
      <c r="E445" s="207" t="s">
        <v>48</v>
      </c>
      <c r="F445" s="207"/>
      <c r="G445" s="207"/>
      <c r="H445" s="207"/>
      <c r="I445" s="207"/>
      <c r="J445" s="207"/>
      <c r="K445" s="207"/>
      <c r="L445" s="207"/>
      <c r="M445" s="207"/>
      <c r="N445" s="207"/>
      <c r="O445" s="207"/>
      <c r="P445" s="207"/>
      <c r="Q445" s="207"/>
      <c r="R445" s="207" t="s">
        <v>744</v>
      </c>
      <c r="S445" s="207"/>
      <c r="T445" s="207"/>
      <c r="U445" s="207"/>
      <c r="V445" s="207"/>
    </row>
    <row r="446" spans="1:22">
      <c r="A446" s="207" t="s">
        <v>1212</v>
      </c>
      <c r="B446" s="207" t="s">
        <v>580</v>
      </c>
      <c r="C446" s="207">
        <v>-15.0876</v>
      </c>
      <c r="D446" s="207">
        <v>9.6012000000000004</v>
      </c>
      <c r="E446" s="207" t="s">
        <v>750</v>
      </c>
      <c r="F446" s="207" t="s">
        <v>751</v>
      </c>
      <c r="G446" s="207">
        <v>1</v>
      </c>
      <c r="H446" s="207"/>
      <c r="I446" s="207"/>
      <c r="J446" s="207"/>
      <c r="K446" s="207"/>
      <c r="L446" s="207"/>
      <c r="M446" s="207"/>
      <c r="N446" s="207"/>
      <c r="O446" s="207"/>
      <c r="P446" s="207"/>
      <c r="Q446" s="207"/>
      <c r="R446" s="207" t="s">
        <v>845</v>
      </c>
      <c r="S446" s="207"/>
      <c r="T446" s="207"/>
      <c r="U446" s="207"/>
      <c r="V446" s="207" t="s">
        <v>744</v>
      </c>
    </row>
    <row r="447" spans="1:22">
      <c r="A447" s="207" t="s">
        <v>1213</v>
      </c>
      <c r="B447" s="207" t="s">
        <v>581</v>
      </c>
      <c r="C447" s="207">
        <v>-11.43</v>
      </c>
      <c r="D447" s="207">
        <v>5.9436</v>
      </c>
      <c r="E447" s="207" t="s">
        <v>750</v>
      </c>
      <c r="F447" s="207" t="s">
        <v>751</v>
      </c>
      <c r="G447" s="207">
        <v>1</v>
      </c>
      <c r="H447" s="207"/>
      <c r="I447" s="207"/>
      <c r="J447" s="207"/>
      <c r="K447" s="207"/>
      <c r="L447" s="207"/>
      <c r="M447" s="207"/>
      <c r="N447" s="207"/>
      <c r="O447" s="207"/>
      <c r="P447" s="207"/>
      <c r="Q447" s="207"/>
      <c r="R447" s="207" t="s">
        <v>845</v>
      </c>
      <c r="S447" s="207"/>
      <c r="T447" s="207"/>
      <c r="U447" s="207"/>
      <c r="V447" s="207" t="s">
        <v>744</v>
      </c>
    </row>
    <row r="448" spans="1:22">
      <c r="A448" s="207" t="s">
        <v>1214</v>
      </c>
      <c r="B448" s="207" t="s">
        <v>39</v>
      </c>
      <c r="C448" s="207">
        <v>5.9436</v>
      </c>
      <c r="D448" s="207">
        <v>14.1732</v>
      </c>
      <c r="E448" s="207" t="s">
        <v>48</v>
      </c>
      <c r="F448" s="207"/>
      <c r="G448" s="207"/>
      <c r="H448" s="207"/>
      <c r="I448" s="207"/>
      <c r="J448" s="207"/>
      <c r="K448" s="207"/>
      <c r="L448" s="207"/>
      <c r="M448" s="207"/>
      <c r="N448" s="207"/>
      <c r="O448" s="207"/>
      <c r="P448" s="207"/>
      <c r="Q448" s="207"/>
      <c r="R448" s="207" t="s">
        <v>744</v>
      </c>
      <c r="S448" s="207"/>
      <c r="T448" s="207"/>
      <c r="U448" s="207"/>
      <c r="V448" s="207"/>
    </row>
    <row r="449" spans="1:22">
      <c r="A449" s="214" t="s">
        <v>1215</v>
      </c>
      <c r="B449" s="214" t="s">
        <v>75</v>
      </c>
      <c r="C449" s="214">
        <v>-14.1732</v>
      </c>
      <c r="D449" s="214">
        <v>-14.1732</v>
      </c>
      <c r="E449" s="214" t="s">
        <v>742</v>
      </c>
      <c r="F449" s="214"/>
      <c r="G449" s="214"/>
      <c r="H449" s="214"/>
      <c r="I449" s="214"/>
      <c r="J449" s="214"/>
      <c r="K449" s="214"/>
      <c r="L449" s="214"/>
      <c r="M449" s="214"/>
      <c r="N449" s="214"/>
      <c r="O449" s="214"/>
      <c r="P449" s="214"/>
      <c r="Q449" s="214"/>
      <c r="R449" s="214" t="s">
        <v>744</v>
      </c>
      <c r="S449" s="214" t="s">
        <v>1074</v>
      </c>
      <c r="T449" s="214"/>
      <c r="U449" s="214" t="s">
        <v>1074</v>
      </c>
      <c r="V449" s="214"/>
    </row>
    <row r="450" spans="1:22">
      <c r="A450" s="207" t="s">
        <v>1216</v>
      </c>
      <c r="B450" s="207" t="s">
        <v>39</v>
      </c>
      <c r="C450" s="207">
        <v>4.1147999999999998</v>
      </c>
      <c r="D450" s="207">
        <v>14.1732</v>
      </c>
      <c r="E450" s="207" t="s">
        <v>48</v>
      </c>
      <c r="F450" s="207"/>
      <c r="G450" s="207"/>
      <c r="H450" s="207"/>
      <c r="I450" s="207"/>
      <c r="J450" s="207"/>
      <c r="K450" s="207"/>
      <c r="L450" s="207"/>
      <c r="M450" s="207"/>
      <c r="N450" s="207"/>
      <c r="O450" s="207"/>
      <c r="P450" s="207"/>
      <c r="Q450" s="207"/>
      <c r="R450" s="207" t="s">
        <v>744</v>
      </c>
      <c r="S450" s="207"/>
      <c r="T450" s="207"/>
      <c r="U450" s="207"/>
      <c r="V450" s="207"/>
    </row>
    <row r="451" spans="1:22">
      <c r="A451" s="207" t="s">
        <v>1217</v>
      </c>
      <c r="B451" s="207" t="s">
        <v>582</v>
      </c>
      <c r="C451" s="207">
        <v>-15.0876</v>
      </c>
      <c r="D451" s="207">
        <v>7.7724000000000002</v>
      </c>
      <c r="E451" s="207" t="s">
        <v>750</v>
      </c>
      <c r="F451" s="207" t="s">
        <v>751</v>
      </c>
      <c r="G451" s="207">
        <v>1</v>
      </c>
      <c r="H451" s="207"/>
      <c r="I451" s="207"/>
      <c r="J451" s="207"/>
      <c r="K451" s="207"/>
      <c r="L451" s="207"/>
      <c r="M451" s="207"/>
      <c r="N451" s="207"/>
      <c r="O451" s="207"/>
      <c r="P451" s="207"/>
      <c r="Q451" s="207"/>
      <c r="R451" s="207" t="s">
        <v>845</v>
      </c>
      <c r="S451" s="207"/>
      <c r="T451" s="207"/>
      <c r="U451" s="207"/>
      <c r="V451" s="207" t="s">
        <v>744</v>
      </c>
    </row>
    <row r="452" spans="1:22">
      <c r="A452" s="207" t="s">
        <v>1218</v>
      </c>
      <c r="B452" s="207" t="s">
        <v>39</v>
      </c>
      <c r="C452" s="207">
        <v>-5.0292000000000003</v>
      </c>
      <c r="D452" s="207">
        <v>14.1732</v>
      </c>
      <c r="E452" s="207" t="s">
        <v>48</v>
      </c>
      <c r="F452" s="207"/>
      <c r="G452" s="207"/>
      <c r="H452" s="207"/>
      <c r="I452" s="207"/>
      <c r="J452" s="207"/>
      <c r="K452" s="207"/>
      <c r="L452" s="207"/>
      <c r="M452" s="207"/>
      <c r="N452" s="207"/>
      <c r="O452" s="207"/>
      <c r="P452" s="207"/>
      <c r="Q452" s="207"/>
      <c r="R452" s="207" t="s">
        <v>744</v>
      </c>
      <c r="S452" s="207"/>
      <c r="T452" s="207"/>
      <c r="U452" s="207"/>
      <c r="V452" s="207"/>
    </row>
    <row r="453" spans="1:22">
      <c r="A453" s="207" t="s">
        <v>1219</v>
      </c>
      <c r="B453" s="207" t="s">
        <v>39</v>
      </c>
      <c r="C453" s="207">
        <v>-11.43</v>
      </c>
      <c r="D453" s="207">
        <v>14.1732</v>
      </c>
      <c r="E453" s="207" t="s">
        <v>48</v>
      </c>
      <c r="F453" s="207"/>
      <c r="G453" s="207"/>
      <c r="H453" s="207"/>
      <c r="I453" s="207"/>
      <c r="J453" s="207"/>
      <c r="K453" s="207"/>
      <c r="L453" s="207"/>
      <c r="M453" s="207"/>
      <c r="N453" s="207"/>
      <c r="O453" s="207"/>
      <c r="P453" s="207"/>
      <c r="Q453" s="207"/>
      <c r="R453" s="207" t="s">
        <v>744</v>
      </c>
      <c r="S453" s="207"/>
      <c r="T453" s="207"/>
      <c r="U453" s="207"/>
      <c r="V453" s="207"/>
    </row>
    <row r="454" spans="1:22" ht="13.15" customHeight="1">
      <c r="A454" s="207" t="s">
        <v>1220</v>
      </c>
      <c r="B454" s="207" t="s">
        <v>101</v>
      </c>
      <c r="C454" s="207">
        <v>-14.1732</v>
      </c>
      <c r="D454" s="207">
        <v>-1.3715999999999999</v>
      </c>
      <c r="E454" s="207" t="s">
        <v>1120</v>
      </c>
      <c r="F454" s="207" t="s">
        <v>1121</v>
      </c>
      <c r="G454" s="207"/>
      <c r="H454" s="207" t="s">
        <v>88</v>
      </c>
      <c r="I454" s="207">
        <v>5</v>
      </c>
      <c r="J454" s="207">
        <v>85</v>
      </c>
      <c r="K454" s="207" t="s">
        <v>47</v>
      </c>
      <c r="L454" s="207">
        <v>20</v>
      </c>
      <c r="M454" s="207"/>
      <c r="N454" s="207"/>
      <c r="O454" s="207"/>
      <c r="P454" s="207" t="s">
        <v>1221</v>
      </c>
      <c r="Q454" s="207"/>
      <c r="R454" s="207"/>
      <c r="S454" s="207" t="s">
        <v>1123</v>
      </c>
      <c r="T454" s="207"/>
      <c r="U454" s="207"/>
      <c r="V454" s="207" t="s">
        <v>744</v>
      </c>
    </row>
    <row r="455" spans="1:22" ht="13.15" customHeight="1">
      <c r="A455" s="207" t="s">
        <v>1222</v>
      </c>
      <c r="B455" s="207" t="s">
        <v>108</v>
      </c>
      <c r="C455" s="207">
        <v>-17.8308</v>
      </c>
      <c r="D455" s="207">
        <v>1.3715999999999999</v>
      </c>
      <c r="E455" s="207" t="s">
        <v>1125</v>
      </c>
      <c r="F455" s="207" t="s">
        <v>1121</v>
      </c>
      <c r="G455" s="207"/>
      <c r="H455" s="207" t="s">
        <v>88</v>
      </c>
      <c r="I455" s="207">
        <v>5</v>
      </c>
      <c r="J455" s="207">
        <v>85</v>
      </c>
      <c r="K455" s="207" t="s">
        <v>47</v>
      </c>
      <c r="L455" s="207">
        <v>20</v>
      </c>
      <c r="M455" s="207"/>
      <c r="N455" s="207"/>
      <c r="O455" s="207"/>
      <c r="P455" s="207" t="s">
        <v>1221</v>
      </c>
      <c r="Q455" s="207"/>
      <c r="R455" s="207"/>
      <c r="S455" s="207" t="s">
        <v>1123</v>
      </c>
      <c r="T455" s="207"/>
      <c r="U455" s="207"/>
      <c r="V455" s="207" t="s">
        <v>744</v>
      </c>
    </row>
    <row r="456" spans="1:22" ht="13.15" customHeight="1">
      <c r="A456" s="207" t="s">
        <v>1223</v>
      </c>
      <c r="B456" s="207" t="s">
        <v>43</v>
      </c>
      <c r="C456" s="207">
        <v>17.8308</v>
      </c>
      <c r="D456" s="207">
        <v>10.515599999999999</v>
      </c>
      <c r="E456" s="207" t="s">
        <v>844</v>
      </c>
      <c r="F456" s="207" t="s">
        <v>1121</v>
      </c>
      <c r="G456" s="207"/>
      <c r="H456" s="207"/>
      <c r="I456" s="207"/>
      <c r="J456" s="207"/>
      <c r="K456" s="207" t="s">
        <v>119</v>
      </c>
      <c r="L456" s="207">
        <v>20</v>
      </c>
      <c r="M456" s="207"/>
      <c r="N456" s="207"/>
      <c r="O456" s="207"/>
      <c r="P456" s="207" t="s">
        <v>1224</v>
      </c>
      <c r="Q456" s="207"/>
      <c r="R456" s="207" t="s">
        <v>744</v>
      </c>
      <c r="S456" s="207" t="s">
        <v>1225</v>
      </c>
      <c r="T456" s="207"/>
      <c r="U456" s="207"/>
      <c r="V456" s="207" t="s">
        <v>744</v>
      </c>
    </row>
    <row r="457" spans="1:22">
      <c r="A457" s="207" t="s">
        <v>1226</v>
      </c>
      <c r="B457" s="207" t="s">
        <v>39</v>
      </c>
      <c r="C457" s="207">
        <v>11.43</v>
      </c>
      <c r="D457" s="207">
        <v>14.1732</v>
      </c>
      <c r="E457" s="207" t="s">
        <v>48</v>
      </c>
      <c r="F457" s="207"/>
      <c r="G457" s="207"/>
      <c r="H457" s="207"/>
      <c r="I457" s="207"/>
      <c r="J457" s="207"/>
      <c r="K457" s="207"/>
      <c r="L457" s="207"/>
      <c r="M457" s="207"/>
      <c r="N457" s="207"/>
      <c r="O457" s="207"/>
      <c r="P457" s="207"/>
      <c r="Q457" s="207"/>
      <c r="R457" s="207" t="s">
        <v>744</v>
      </c>
      <c r="S457" s="207"/>
      <c r="T457" s="207"/>
      <c r="U457" s="207"/>
      <c r="V457" s="207"/>
    </row>
    <row r="458" spans="1:22">
      <c r="A458" s="207" t="s">
        <v>1227</v>
      </c>
      <c r="B458" s="207" t="s">
        <v>39</v>
      </c>
      <c r="C458" s="207">
        <v>17.8308</v>
      </c>
      <c r="D458" s="207">
        <v>15.0876</v>
      </c>
      <c r="E458" s="207" t="s">
        <v>48</v>
      </c>
      <c r="F458" s="207"/>
      <c r="G458" s="207"/>
      <c r="H458" s="207"/>
      <c r="I458" s="207"/>
      <c r="J458" s="207"/>
      <c r="K458" s="207"/>
      <c r="L458" s="207"/>
      <c r="M458" s="207"/>
      <c r="N458" s="207"/>
      <c r="O458" s="207"/>
      <c r="P458" s="207"/>
      <c r="Q458" s="207"/>
      <c r="R458" s="207" t="s">
        <v>744</v>
      </c>
      <c r="S458" s="207"/>
      <c r="T458" s="207"/>
      <c r="U458" s="207"/>
      <c r="V458" s="207"/>
    </row>
    <row r="459" spans="1:22">
      <c r="A459" s="207" t="s">
        <v>1228</v>
      </c>
      <c r="B459" s="207" t="s">
        <v>39</v>
      </c>
      <c r="C459" s="207">
        <v>9.6012000000000004</v>
      </c>
      <c r="D459" s="207">
        <v>15.0876</v>
      </c>
      <c r="E459" s="207" t="s">
        <v>48</v>
      </c>
      <c r="F459" s="207"/>
      <c r="G459" s="207"/>
      <c r="H459" s="207"/>
      <c r="I459" s="207"/>
      <c r="J459" s="207"/>
      <c r="K459" s="207"/>
      <c r="L459" s="207"/>
      <c r="M459" s="207"/>
      <c r="N459" s="207"/>
      <c r="O459" s="207"/>
      <c r="P459" s="207"/>
      <c r="Q459" s="207"/>
      <c r="R459" s="207" t="s">
        <v>744</v>
      </c>
      <c r="S459" s="207"/>
      <c r="T459" s="207"/>
      <c r="U459" s="207"/>
      <c r="V459" s="207"/>
    </row>
    <row r="460" spans="1:22">
      <c r="A460" s="207" t="s">
        <v>1229</v>
      </c>
      <c r="B460" s="207" t="s">
        <v>39</v>
      </c>
      <c r="C460" s="207">
        <v>5.0292000000000003</v>
      </c>
      <c r="D460" s="207">
        <v>15.0876</v>
      </c>
      <c r="E460" s="207" t="s">
        <v>48</v>
      </c>
      <c r="F460" s="207"/>
      <c r="G460" s="207"/>
      <c r="H460" s="207"/>
      <c r="I460" s="207"/>
      <c r="J460" s="207"/>
      <c r="K460" s="207"/>
      <c r="L460" s="207"/>
      <c r="M460" s="207"/>
      <c r="N460" s="207"/>
      <c r="O460" s="207"/>
      <c r="P460" s="207"/>
      <c r="Q460" s="207"/>
      <c r="R460" s="207" t="s">
        <v>744</v>
      </c>
      <c r="S460" s="207"/>
      <c r="T460" s="207"/>
      <c r="U460" s="207"/>
      <c r="V460" s="207"/>
    </row>
    <row r="461" spans="1:22">
      <c r="A461" s="207" t="s">
        <v>1230</v>
      </c>
      <c r="B461" s="207" t="s">
        <v>39</v>
      </c>
      <c r="C461" s="207">
        <v>4.1147999999999998</v>
      </c>
      <c r="D461" s="207">
        <v>15.0876</v>
      </c>
      <c r="E461" s="207" t="s">
        <v>48</v>
      </c>
      <c r="F461" s="207"/>
      <c r="G461" s="207"/>
      <c r="H461" s="207"/>
      <c r="I461" s="207"/>
      <c r="J461" s="207"/>
      <c r="K461" s="207"/>
      <c r="L461" s="207"/>
      <c r="M461" s="207"/>
      <c r="N461" s="207"/>
      <c r="O461" s="207"/>
      <c r="P461" s="207"/>
      <c r="Q461" s="207"/>
      <c r="R461" s="207" t="s">
        <v>744</v>
      </c>
      <c r="S461" s="207"/>
      <c r="T461" s="207"/>
      <c r="U461" s="207"/>
      <c r="V461" s="207"/>
    </row>
    <row r="462" spans="1:22">
      <c r="A462" s="207" t="s">
        <v>1231</v>
      </c>
      <c r="B462" s="207" t="s">
        <v>39</v>
      </c>
      <c r="C462" s="207">
        <v>16.916399999999999</v>
      </c>
      <c r="D462" s="207">
        <v>15.0876</v>
      </c>
      <c r="E462" s="207" t="s">
        <v>48</v>
      </c>
      <c r="F462" s="207"/>
      <c r="G462" s="207"/>
      <c r="H462" s="207"/>
      <c r="I462" s="207"/>
      <c r="J462" s="207"/>
      <c r="K462" s="207"/>
      <c r="L462" s="207"/>
      <c r="M462" s="207"/>
      <c r="N462" s="207"/>
      <c r="O462" s="207"/>
      <c r="P462" s="207"/>
      <c r="Q462" s="207"/>
      <c r="R462" s="207" t="s">
        <v>744</v>
      </c>
      <c r="S462" s="207"/>
      <c r="T462" s="207"/>
      <c r="U462" s="207"/>
      <c r="V462" s="207"/>
    </row>
    <row r="463" spans="1:22">
      <c r="A463" s="207" t="s">
        <v>1232</v>
      </c>
      <c r="B463" s="207" t="s">
        <v>39</v>
      </c>
      <c r="C463" s="207">
        <v>16.001999999999999</v>
      </c>
      <c r="D463" s="207">
        <v>15.0876</v>
      </c>
      <c r="E463" s="207" t="s">
        <v>48</v>
      </c>
      <c r="F463" s="207"/>
      <c r="G463" s="207"/>
      <c r="H463" s="207"/>
      <c r="I463" s="207"/>
      <c r="J463" s="207"/>
      <c r="K463" s="207"/>
      <c r="L463" s="207"/>
      <c r="M463" s="207"/>
      <c r="N463" s="207"/>
      <c r="O463" s="207"/>
      <c r="P463" s="207"/>
      <c r="Q463" s="207"/>
      <c r="R463" s="207" t="s">
        <v>744</v>
      </c>
      <c r="S463" s="207"/>
      <c r="T463" s="207"/>
      <c r="U463" s="207"/>
      <c r="V463" s="207"/>
    </row>
    <row r="464" spans="1:22">
      <c r="A464" s="207" t="s">
        <v>1233</v>
      </c>
      <c r="B464" s="207" t="s">
        <v>39</v>
      </c>
      <c r="C464" s="207">
        <v>-10.515599999999999</v>
      </c>
      <c r="D464" s="207">
        <v>15.0876</v>
      </c>
      <c r="E464" s="207" t="s">
        <v>48</v>
      </c>
      <c r="F464" s="207"/>
      <c r="G464" s="207"/>
      <c r="H464" s="207"/>
      <c r="I464" s="207"/>
      <c r="J464" s="207"/>
      <c r="K464" s="207"/>
      <c r="L464" s="207"/>
      <c r="M464" s="207"/>
      <c r="N464" s="207"/>
      <c r="O464" s="207"/>
      <c r="P464" s="207"/>
      <c r="Q464" s="207"/>
      <c r="R464" s="207" t="s">
        <v>744</v>
      </c>
      <c r="S464" s="207"/>
      <c r="T464" s="207"/>
      <c r="U464" s="207"/>
      <c r="V464" s="207"/>
    </row>
    <row r="465" spans="1:22">
      <c r="A465" s="207" t="s">
        <v>1234</v>
      </c>
      <c r="B465" s="207" t="s">
        <v>39</v>
      </c>
      <c r="C465" s="207">
        <v>-15.0876</v>
      </c>
      <c r="D465" s="207">
        <v>15.0876</v>
      </c>
      <c r="E465" s="207" t="s">
        <v>48</v>
      </c>
      <c r="F465" s="207"/>
      <c r="G465" s="207"/>
      <c r="H465" s="207"/>
      <c r="I465" s="207"/>
      <c r="J465" s="207"/>
      <c r="K465" s="207"/>
      <c r="L465" s="207"/>
      <c r="M465" s="207"/>
      <c r="N465" s="207"/>
      <c r="O465" s="207"/>
      <c r="P465" s="207"/>
      <c r="Q465" s="207"/>
      <c r="R465" s="207" t="s">
        <v>744</v>
      </c>
      <c r="S465" s="207"/>
      <c r="T465" s="207"/>
      <c r="U465" s="207"/>
      <c r="V465" s="207"/>
    </row>
    <row r="466" spans="1:22">
      <c r="A466" s="207" t="s">
        <v>1235</v>
      </c>
      <c r="B466" s="207" t="s">
        <v>39</v>
      </c>
      <c r="C466" s="207">
        <v>15.0876</v>
      </c>
      <c r="D466" s="207">
        <v>15.0876</v>
      </c>
      <c r="E466" s="207" t="s">
        <v>48</v>
      </c>
      <c r="F466" s="207"/>
      <c r="G466" s="207"/>
      <c r="H466" s="207"/>
      <c r="I466" s="207"/>
      <c r="J466" s="207"/>
      <c r="K466" s="207"/>
      <c r="L466" s="207"/>
      <c r="M466" s="207"/>
      <c r="N466" s="207"/>
      <c r="O466" s="207"/>
      <c r="P466" s="207"/>
      <c r="Q466" s="207"/>
      <c r="R466" s="207" t="s">
        <v>744</v>
      </c>
      <c r="S466" s="207"/>
      <c r="T466" s="207"/>
      <c r="U466" s="207"/>
      <c r="V466" s="207"/>
    </row>
    <row r="467" spans="1:22">
      <c r="A467" s="207" t="s">
        <v>1236</v>
      </c>
      <c r="B467" s="207" t="s">
        <v>39</v>
      </c>
      <c r="C467" s="207">
        <v>-17.8308</v>
      </c>
      <c r="D467" s="207">
        <v>15.0876</v>
      </c>
      <c r="E467" s="207" t="s">
        <v>48</v>
      </c>
      <c r="F467" s="207"/>
      <c r="G467" s="207"/>
      <c r="H467" s="207"/>
      <c r="I467" s="207"/>
      <c r="J467" s="207"/>
      <c r="K467" s="207"/>
      <c r="L467" s="207"/>
      <c r="M467" s="207"/>
      <c r="N467" s="207"/>
      <c r="O467" s="207"/>
      <c r="P467" s="207"/>
      <c r="Q467" s="207"/>
      <c r="R467" s="207" t="s">
        <v>744</v>
      </c>
      <c r="S467" s="207"/>
      <c r="T467" s="207"/>
      <c r="U467" s="207"/>
      <c r="V467" s="207"/>
    </row>
    <row r="468" spans="1:22">
      <c r="A468" s="207" t="s">
        <v>1237</v>
      </c>
      <c r="B468" s="207" t="s">
        <v>39</v>
      </c>
      <c r="C468" s="207">
        <v>14.1732</v>
      </c>
      <c r="D468" s="207">
        <v>15.0876</v>
      </c>
      <c r="E468" s="207" t="s">
        <v>48</v>
      </c>
      <c r="F468" s="207"/>
      <c r="G468" s="207"/>
      <c r="H468" s="207"/>
      <c r="I468" s="207"/>
      <c r="J468" s="207"/>
      <c r="K468" s="207"/>
      <c r="L468" s="207"/>
      <c r="M468" s="207"/>
      <c r="N468" s="207"/>
      <c r="O468" s="207"/>
      <c r="P468" s="207"/>
      <c r="Q468" s="207"/>
      <c r="R468" s="207" t="s">
        <v>744</v>
      </c>
      <c r="S468" s="207"/>
      <c r="T468" s="207"/>
      <c r="U468" s="207"/>
      <c r="V468" s="207"/>
    </row>
    <row r="469" spans="1:22">
      <c r="A469" s="207" t="s">
        <v>1238</v>
      </c>
      <c r="B469" s="207" t="s">
        <v>39</v>
      </c>
      <c r="C469" s="207">
        <v>13.258800000000001</v>
      </c>
      <c r="D469" s="207">
        <v>15.0876</v>
      </c>
      <c r="E469" s="207" t="s">
        <v>48</v>
      </c>
      <c r="F469" s="207"/>
      <c r="G469" s="207"/>
      <c r="H469" s="207"/>
      <c r="I469" s="207"/>
      <c r="J469" s="207"/>
      <c r="K469" s="207"/>
      <c r="L469" s="207"/>
      <c r="M469" s="207"/>
      <c r="N469" s="207"/>
      <c r="O469" s="207"/>
      <c r="P469" s="207"/>
      <c r="Q469" s="207"/>
      <c r="R469" s="207" t="s">
        <v>744</v>
      </c>
      <c r="S469" s="207"/>
      <c r="T469" s="207"/>
      <c r="U469" s="207"/>
      <c r="V469" s="207"/>
    </row>
    <row r="470" spans="1:22">
      <c r="A470" s="207" t="s">
        <v>1239</v>
      </c>
      <c r="B470" s="207" t="s">
        <v>39</v>
      </c>
      <c r="C470" s="207">
        <v>10.515599999999999</v>
      </c>
      <c r="D470" s="207">
        <v>15.0876</v>
      </c>
      <c r="E470" s="207" t="s">
        <v>48</v>
      </c>
      <c r="F470" s="207"/>
      <c r="G470" s="207"/>
      <c r="H470" s="207"/>
      <c r="I470" s="207"/>
      <c r="J470" s="207"/>
      <c r="K470" s="207"/>
      <c r="L470" s="207"/>
      <c r="M470" s="207"/>
      <c r="N470" s="207"/>
      <c r="O470" s="207"/>
      <c r="P470" s="207"/>
      <c r="Q470" s="207"/>
      <c r="R470" s="207" t="s">
        <v>744</v>
      </c>
      <c r="S470" s="207"/>
      <c r="T470" s="207"/>
      <c r="U470" s="207"/>
      <c r="V470" s="207"/>
    </row>
    <row r="471" spans="1:22">
      <c r="A471" s="207" t="s">
        <v>1240</v>
      </c>
      <c r="B471" s="207" t="s">
        <v>39</v>
      </c>
      <c r="C471" s="207">
        <v>17.8308</v>
      </c>
      <c r="D471" s="207">
        <v>16.001999999999999</v>
      </c>
      <c r="E471" s="207" t="s">
        <v>48</v>
      </c>
      <c r="F471" s="207"/>
      <c r="G471" s="207"/>
      <c r="H471" s="207"/>
      <c r="I471" s="207"/>
      <c r="J471" s="207"/>
      <c r="K471" s="207"/>
      <c r="L471" s="207"/>
      <c r="M471" s="207"/>
      <c r="N471" s="207"/>
      <c r="O471" s="207"/>
      <c r="P471" s="207"/>
      <c r="Q471" s="207"/>
      <c r="R471" s="207" t="s">
        <v>744</v>
      </c>
      <c r="S471" s="207"/>
      <c r="T471" s="207"/>
      <c r="U471" s="207"/>
      <c r="V471" s="207"/>
    </row>
    <row r="472" spans="1:22">
      <c r="A472" s="207" t="s">
        <v>1241</v>
      </c>
      <c r="B472" s="207" t="s">
        <v>39</v>
      </c>
      <c r="C472" s="207">
        <v>4.1147999999999998</v>
      </c>
      <c r="D472" s="207">
        <v>16.001999999999999</v>
      </c>
      <c r="E472" s="207" t="s">
        <v>48</v>
      </c>
      <c r="F472" s="207"/>
      <c r="G472" s="207"/>
      <c r="H472" s="207"/>
      <c r="I472" s="207"/>
      <c r="J472" s="207"/>
      <c r="K472" s="207"/>
      <c r="L472" s="207"/>
      <c r="M472" s="207"/>
      <c r="N472" s="207"/>
      <c r="O472" s="207"/>
      <c r="P472" s="207"/>
      <c r="Q472" s="207"/>
      <c r="R472" s="207" t="s">
        <v>744</v>
      </c>
      <c r="S472" s="207"/>
      <c r="T472" s="207"/>
      <c r="U472" s="207"/>
      <c r="V472" s="207"/>
    </row>
    <row r="473" spans="1:22">
      <c r="A473" s="207" t="s">
        <v>1242</v>
      </c>
      <c r="B473" s="207" t="s">
        <v>39</v>
      </c>
      <c r="C473" s="207">
        <v>-7.7724000000000002</v>
      </c>
      <c r="D473" s="207">
        <v>16.001999999999999</v>
      </c>
      <c r="E473" s="207" t="s">
        <v>48</v>
      </c>
      <c r="F473" s="207"/>
      <c r="G473" s="207"/>
      <c r="H473" s="207"/>
      <c r="I473" s="207"/>
      <c r="J473" s="207"/>
      <c r="K473" s="207"/>
      <c r="L473" s="207"/>
      <c r="M473" s="207"/>
      <c r="N473" s="207"/>
      <c r="O473" s="207"/>
      <c r="P473" s="207"/>
      <c r="Q473" s="207"/>
      <c r="R473" s="207" t="s">
        <v>744</v>
      </c>
      <c r="S473" s="207"/>
      <c r="T473" s="207"/>
      <c r="U473" s="207"/>
      <c r="V473" s="207"/>
    </row>
    <row r="474" spans="1:22">
      <c r="A474" s="207" t="s">
        <v>1243</v>
      </c>
      <c r="B474" s="207" t="s">
        <v>39</v>
      </c>
      <c r="C474" s="207">
        <v>-16.001999999999999</v>
      </c>
      <c r="D474" s="207">
        <v>16.001999999999999</v>
      </c>
      <c r="E474" s="207" t="s">
        <v>48</v>
      </c>
      <c r="F474" s="207"/>
      <c r="G474" s="207"/>
      <c r="H474" s="207"/>
      <c r="I474" s="207"/>
      <c r="J474" s="207"/>
      <c r="K474" s="207"/>
      <c r="L474" s="207"/>
      <c r="M474" s="207"/>
      <c r="N474" s="207"/>
      <c r="O474" s="207"/>
      <c r="P474" s="207"/>
      <c r="Q474" s="207"/>
      <c r="R474" s="207" t="s">
        <v>744</v>
      </c>
      <c r="S474" s="207"/>
      <c r="T474" s="207"/>
      <c r="U474" s="207"/>
      <c r="V474" s="207"/>
    </row>
    <row r="475" spans="1:22">
      <c r="A475" s="207" t="s">
        <v>1244</v>
      </c>
      <c r="B475" s="207" t="s">
        <v>39</v>
      </c>
      <c r="C475" s="207">
        <v>-16.916399999999999</v>
      </c>
      <c r="D475" s="207">
        <v>16.001999999999999</v>
      </c>
      <c r="E475" s="207" t="s">
        <v>48</v>
      </c>
      <c r="F475" s="207"/>
      <c r="G475" s="207"/>
      <c r="H475" s="207"/>
      <c r="I475" s="207"/>
      <c r="J475" s="207"/>
      <c r="K475" s="207"/>
      <c r="L475" s="207"/>
      <c r="M475" s="207"/>
      <c r="N475" s="207"/>
      <c r="O475" s="207"/>
      <c r="P475" s="207"/>
      <c r="Q475" s="207"/>
      <c r="R475" s="207" t="s">
        <v>744</v>
      </c>
      <c r="S475" s="207"/>
      <c r="T475" s="207"/>
      <c r="U475" s="207"/>
      <c r="V475" s="207"/>
    </row>
    <row r="476" spans="1:22">
      <c r="A476" s="207" t="s">
        <v>1245</v>
      </c>
      <c r="B476" s="207" t="s">
        <v>39</v>
      </c>
      <c r="C476" s="207">
        <v>13.258800000000001</v>
      </c>
      <c r="D476" s="207">
        <v>16.001999999999999</v>
      </c>
      <c r="E476" s="207" t="s">
        <v>48</v>
      </c>
      <c r="F476" s="207"/>
      <c r="G476" s="207"/>
      <c r="H476" s="207"/>
      <c r="I476" s="207"/>
      <c r="J476" s="207"/>
      <c r="K476" s="207"/>
      <c r="L476" s="207"/>
      <c r="M476" s="207"/>
      <c r="N476" s="207"/>
      <c r="O476" s="207"/>
      <c r="P476" s="207"/>
      <c r="Q476" s="207"/>
      <c r="R476" s="207" t="s">
        <v>744</v>
      </c>
      <c r="S476" s="207"/>
      <c r="T476" s="207"/>
      <c r="U476" s="207"/>
      <c r="V476" s="207"/>
    </row>
    <row r="477" spans="1:22">
      <c r="A477" s="207" t="s">
        <v>1246</v>
      </c>
      <c r="B477" s="207" t="s">
        <v>39</v>
      </c>
      <c r="C477" s="207">
        <v>11.43</v>
      </c>
      <c r="D477" s="207">
        <v>16.001999999999999</v>
      </c>
      <c r="E477" s="207" t="s">
        <v>48</v>
      </c>
      <c r="F477" s="207"/>
      <c r="G477" s="207"/>
      <c r="H477" s="207"/>
      <c r="I477" s="207"/>
      <c r="J477" s="207"/>
      <c r="K477" s="207"/>
      <c r="L477" s="207"/>
      <c r="M477" s="207"/>
      <c r="N477" s="207"/>
      <c r="O477" s="207"/>
      <c r="P477" s="207"/>
      <c r="Q477" s="207"/>
      <c r="R477" s="207" t="s">
        <v>744</v>
      </c>
      <c r="S477" s="207"/>
      <c r="T477" s="207"/>
      <c r="U477" s="207"/>
      <c r="V477" s="207"/>
    </row>
    <row r="478" spans="1:22">
      <c r="A478" s="207" t="s">
        <v>1247</v>
      </c>
      <c r="B478" s="207" t="s">
        <v>39</v>
      </c>
      <c r="C478" s="207">
        <v>5.0292000000000003</v>
      </c>
      <c r="D478" s="207">
        <v>16.916399999999999</v>
      </c>
      <c r="E478" s="207" t="s">
        <v>48</v>
      </c>
      <c r="F478" s="207"/>
      <c r="G478" s="207"/>
      <c r="H478" s="207"/>
      <c r="I478" s="207"/>
      <c r="J478" s="207"/>
      <c r="K478" s="207"/>
      <c r="L478" s="207"/>
      <c r="M478" s="207"/>
      <c r="N478" s="207"/>
      <c r="O478" s="207"/>
      <c r="P478" s="207"/>
      <c r="Q478" s="207"/>
      <c r="R478" s="207" t="s">
        <v>744</v>
      </c>
      <c r="S478" s="207"/>
      <c r="T478" s="207"/>
      <c r="U478" s="207"/>
      <c r="V478" s="207"/>
    </row>
    <row r="479" spans="1:22" ht="13.15" customHeight="1">
      <c r="A479" s="207" t="s">
        <v>1248</v>
      </c>
      <c r="B479" s="207" t="s">
        <v>62</v>
      </c>
      <c r="C479" s="207">
        <v>17.8308</v>
      </c>
      <c r="D479" s="207">
        <v>6.8579999999999997</v>
      </c>
      <c r="E479" s="207" t="s">
        <v>844</v>
      </c>
      <c r="F479" s="207" t="s">
        <v>1121</v>
      </c>
      <c r="G479" s="207"/>
      <c r="H479" s="207"/>
      <c r="I479" s="207"/>
      <c r="J479" s="207"/>
      <c r="K479" s="207" t="s">
        <v>119</v>
      </c>
      <c r="L479" s="207">
        <v>20</v>
      </c>
      <c r="M479" s="207"/>
      <c r="N479" s="207"/>
      <c r="O479" s="207"/>
      <c r="P479" s="207" t="s">
        <v>1224</v>
      </c>
      <c r="Q479" s="207"/>
      <c r="R479" s="207" t="s">
        <v>744</v>
      </c>
      <c r="S479" s="207" t="s">
        <v>1225</v>
      </c>
      <c r="T479" s="207"/>
      <c r="U479" s="207"/>
      <c r="V479" s="207" t="s">
        <v>744</v>
      </c>
    </row>
    <row r="480" spans="1:22">
      <c r="A480" s="207" t="s">
        <v>1249</v>
      </c>
      <c r="B480" s="207" t="s">
        <v>39</v>
      </c>
      <c r="C480" s="207">
        <v>16.916399999999999</v>
      </c>
      <c r="D480" s="207">
        <v>16.916399999999999</v>
      </c>
      <c r="E480" s="207" t="s">
        <v>48</v>
      </c>
      <c r="F480" s="207"/>
      <c r="G480" s="207"/>
      <c r="H480" s="207"/>
      <c r="I480" s="207"/>
      <c r="J480" s="207"/>
      <c r="K480" s="207"/>
      <c r="L480" s="207"/>
      <c r="M480" s="207"/>
      <c r="N480" s="207"/>
      <c r="O480" s="207"/>
      <c r="P480" s="207"/>
      <c r="Q480" s="207"/>
      <c r="R480" s="207" t="s">
        <v>744</v>
      </c>
      <c r="S480" s="207"/>
      <c r="T480" s="207"/>
      <c r="U480" s="207"/>
      <c r="V480" s="207"/>
    </row>
    <row r="481" spans="1:22">
      <c r="A481" s="207" t="s">
        <v>1250</v>
      </c>
      <c r="B481" s="207" t="s">
        <v>39</v>
      </c>
      <c r="C481" s="207">
        <v>-2.286</v>
      </c>
      <c r="D481" s="207">
        <v>16.916399999999999</v>
      </c>
      <c r="E481" s="207" t="s">
        <v>48</v>
      </c>
      <c r="F481" s="207"/>
      <c r="G481" s="207"/>
      <c r="H481" s="207"/>
      <c r="I481" s="207"/>
      <c r="J481" s="207"/>
      <c r="K481" s="207"/>
      <c r="L481" s="207"/>
      <c r="M481" s="207"/>
      <c r="N481" s="207"/>
      <c r="O481" s="207"/>
      <c r="P481" s="207"/>
      <c r="Q481" s="207"/>
      <c r="R481" s="207" t="s">
        <v>744</v>
      </c>
      <c r="S481" s="207"/>
      <c r="T481" s="207"/>
      <c r="U481" s="207"/>
      <c r="V481" s="207"/>
    </row>
    <row r="482" spans="1:22">
      <c r="A482" s="207" t="s">
        <v>1251</v>
      </c>
      <c r="B482" s="207" t="s">
        <v>39</v>
      </c>
      <c r="C482" s="207">
        <v>-5.9436</v>
      </c>
      <c r="D482" s="207">
        <v>16.916399999999999</v>
      </c>
      <c r="E482" s="207" t="s">
        <v>48</v>
      </c>
      <c r="F482" s="207"/>
      <c r="G482" s="207"/>
      <c r="H482" s="207"/>
      <c r="I482" s="207"/>
      <c r="J482" s="207"/>
      <c r="K482" s="207"/>
      <c r="L482" s="207"/>
      <c r="M482" s="207"/>
      <c r="N482" s="207"/>
      <c r="O482" s="207"/>
      <c r="P482" s="207"/>
      <c r="Q482" s="207"/>
      <c r="R482" s="207" t="s">
        <v>744</v>
      </c>
      <c r="S482" s="207"/>
      <c r="T482" s="207"/>
      <c r="U482" s="207"/>
      <c r="V482" s="207"/>
    </row>
    <row r="483" spans="1:22">
      <c r="A483" s="207" t="s">
        <v>1252</v>
      </c>
      <c r="B483" s="207" t="s">
        <v>39</v>
      </c>
      <c r="C483" s="207">
        <v>16.001999999999999</v>
      </c>
      <c r="D483" s="207">
        <v>16.916399999999999</v>
      </c>
      <c r="E483" s="207" t="s">
        <v>48</v>
      </c>
      <c r="F483" s="207"/>
      <c r="G483" s="207"/>
      <c r="H483" s="207"/>
      <c r="I483" s="207"/>
      <c r="J483" s="207"/>
      <c r="K483" s="207"/>
      <c r="L483" s="207"/>
      <c r="M483" s="207"/>
      <c r="N483" s="207"/>
      <c r="O483" s="207"/>
      <c r="P483" s="207"/>
      <c r="Q483" s="207"/>
      <c r="R483" s="207" t="s">
        <v>744</v>
      </c>
      <c r="S483" s="207"/>
      <c r="T483" s="207"/>
      <c r="U483" s="207"/>
      <c r="V483" s="207"/>
    </row>
    <row r="484" spans="1:22">
      <c r="A484" s="207" t="s">
        <v>1253</v>
      </c>
      <c r="B484" s="207" t="s">
        <v>39</v>
      </c>
      <c r="C484" s="207">
        <v>-8.6867999999999999</v>
      </c>
      <c r="D484" s="207">
        <v>16.916399999999999</v>
      </c>
      <c r="E484" s="207" t="s">
        <v>48</v>
      </c>
      <c r="F484" s="207"/>
      <c r="G484" s="207"/>
      <c r="H484" s="207"/>
      <c r="I484" s="207"/>
      <c r="J484" s="207"/>
      <c r="K484" s="207"/>
      <c r="L484" s="207"/>
      <c r="M484" s="207"/>
      <c r="N484" s="207"/>
      <c r="O484" s="207"/>
      <c r="P484" s="207"/>
      <c r="Q484" s="207"/>
      <c r="R484" s="207" t="s">
        <v>744</v>
      </c>
      <c r="S484" s="207"/>
      <c r="T484" s="207"/>
      <c r="U484" s="207"/>
      <c r="V484" s="207"/>
    </row>
    <row r="485" spans="1:22">
      <c r="A485" s="207" t="s">
        <v>1254</v>
      </c>
      <c r="B485" s="207" t="s">
        <v>39</v>
      </c>
      <c r="C485" s="207">
        <v>-9.6012000000000004</v>
      </c>
      <c r="D485" s="207">
        <v>16.916399999999999</v>
      </c>
      <c r="E485" s="207" t="s">
        <v>48</v>
      </c>
      <c r="F485" s="207"/>
      <c r="G485" s="207"/>
      <c r="H485" s="207"/>
      <c r="I485" s="207"/>
      <c r="J485" s="207"/>
      <c r="K485" s="207"/>
      <c r="L485" s="207"/>
      <c r="M485" s="207"/>
      <c r="N485" s="207"/>
      <c r="O485" s="207"/>
      <c r="P485" s="207"/>
      <c r="Q485" s="207"/>
      <c r="R485" s="207" t="s">
        <v>744</v>
      </c>
      <c r="S485" s="207"/>
      <c r="T485" s="207"/>
      <c r="U485" s="207"/>
      <c r="V485" s="207"/>
    </row>
    <row r="486" spans="1:22">
      <c r="A486" s="207" t="s">
        <v>1255</v>
      </c>
      <c r="B486" s="207" t="s">
        <v>39</v>
      </c>
      <c r="C486" s="207">
        <v>-13.258800000000001</v>
      </c>
      <c r="D486" s="207">
        <v>16.916399999999999</v>
      </c>
      <c r="E486" s="207" t="s">
        <v>48</v>
      </c>
      <c r="F486" s="207"/>
      <c r="G486" s="207"/>
      <c r="H486" s="207"/>
      <c r="I486" s="207"/>
      <c r="J486" s="207"/>
      <c r="K486" s="207"/>
      <c r="L486" s="207"/>
      <c r="M486" s="207"/>
      <c r="N486" s="207"/>
      <c r="O486" s="207"/>
      <c r="P486" s="207"/>
      <c r="Q486" s="207"/>
      <c r="R486" s="207" t="s">
        <v>744</v>
      </c>
      <c r="S486" s="207"/>
      <c r="T486" s="207"/>
      <c r="U486" s="207"/>
      <c r="V486" s="207"/>
    </row>
    <row r="487" spans="1:22">
      <c r="A487" s="207" t="s">
        <v>1256</v>
      </c>
      <c r="B487" s="207" t="s">
        <v>39</v>
      </c>
      <c r="C487" s="207">
        <v>-16.001999999999999</v>
      </c>
      <c r="D487" s="207">
        <v>16.916399999999999</v>
      </c>
      <c r="E487" s="207" t="s">
        <v>48</v>
      </c>
      <c r="F487" s="207"/>
      <c r="G487" s="207"/>
      <c r="H487" s="207"/>
      <c r="I487" s="207"/>
      <c r="J487" s="207"/>
      <c r="K487" s="207"/>
      <c r="L487" s="207"/>
      <c r="M487" s="207"/>
      <c r="N487" s="207"/>
      <c r="O487" s="207"/>
      <c r="P487" s="207"/>
      <c r="Q487" s="207"/>
      <c r="R487" s="207" t="s">
        <v>744</v>
      </c>
      <c r="S487" s="207"/>
      <c r="T487" s="207"/>
      <c r="U487" s="207"/>
      <c r="V487" s="207"/>
    </row>
    <row r="488" spans="1:22">
      <c r="A488" s="207" t="s">
        <v>1257</v>
      </c>
      <c r="B488" s="207" t="s">
        <v>39</v>
      </c>
      <c r="C488" s="207">
        <v>12.3444</v>
      </c>
      <c r="D488" s="207">
        <v>16.916399999999999</v>
      </c>
      <c r="E488" s="207" t="s">
        <v>48</v>
      </c>
      <c r="F488" s="207"/>
      <c r="G488" s="207"/>
      <c r="H488" s="207"/>
      <c r="I488" s="207"/>
      <c r="J488" s="207"/>
      <c r="K488" s="207"/>
      <c r="L488" s="207"/>
      <c r="M488" s="207"/>
      <c r="N488" s="207"/>
      <c r="O488" s="207"/>
      <c r="P488" s="207"/>
      <c r="Q488" s="207"/>
      <c r="R488" s="207" t="s">
        <v>744</v>
      </c>
      <c r="S488" s="207"/>
      <c r="T488" s="207"/>
      <c r="U488" s="207"/>
      <c r="V488" s="207"/>
    </row>
    <row r="489" spans="1:22">
      <c r="A489" s="207" t="s">
        <v>1258</v>
      </c>
      <c r="B489" s="207" t="s">
        <v>39</v>
      </c>
      <c r="C489" s="207">
        <v>6.8579999999999997</v>
      </c>
      <c r="D489" s="207">
        <v>17.8308</v>
      </c>
      <c r="E489" s="207" t="s">
        <v>48</v>
      </c>
      <c r="F489" s="207"/>
      <c r="G489" s="207"/>
      <c r="H489" s="207"/>
      <c r="I489" s="207"/>
      <c r="J489" s="207"/>
      <c r="K489" s="207"/>
      <c r="L489" s="207"/>
      <c r="M489" s="207"/>
      <c r="N489" s="207"/>
      <c r="O489" s="207"/>
      <c r="P489" s="207"/>
      <c r="Q489" s="207"/>
      <c r="R489" s="207" t="s">
        <v>744</v>
      </c>
      <c r="S489" s="207"/>
      <c r="T489" s="207"/>
      <c r="U489" s="207"/>
      <c r="V489" s="207"/>
    </row>
    <row r="490" spans="1:22">
      <c r="A490" s="207" t="s">
        <v>1259</v>
      </c>
      <c r="B490" s="207" t="s">
        <v>39</v>
      </c>
      <c r="C490" s="207">
        <v>-2.286</v>
      </c>
      <c r="D490" s="207">
        <v>17.8308</v>
      </c>
      <c r="E490" s="207" t="s">
        <v>48</v>
      </c>
      <c r="F490" s="207"/>
      <c r="G490" s="207"/>
      <c r="H490" s="207"/>
      <c r="I490" s="207"/>
      <c r="J490" s="207"/>
      <c r="K490" s="207"/>
      <c r="L490" s="207"/>
      <c r="M490" s="207"/>
      <c r="N490" s="207"/>
      <c r="O490" s="207"/>
      <c r="P490" s="207"/>
      <c r="Q490" s="207"/>
      <c r="R490" s="207" t="s">
        <v>744</v>
      </c>
      <c r="S490" s="207"/>
      <c r="T490" s="207"/>
      <c r="U490" s="207"/>
      <c r="V490" s="207"/>
    </row>
    <row r="491" spans="1:22">
      <c r="A491" s="207" t="s">
        <v>1260</v>
      </c>
      <c r="B491" s="207" t="s">
        <v>181</v>
      </c>
      <c r="C491" s="207">
        <v>-11.43</v>
      </c>
      <c r="D491" s="207">
        <v>-7.7724000000000002</v>
      </c>
      <c r="E491" s="207" t="s">
        <v>180</v>
      </c>
      <c r="F491" s="207"/>
      <c r="G491" s="207"/>
      <c r="H491" s="207"/>
      <c r="I491" s="207"/>
      <c r="J491" s="207"/>
      <c r="K491" s="207"/>
      <c r="L491" s="207"/>
      <c r="M491" s="207"/>
      <c r="N491" s="207"/>
      <c r="O491" s="207"/>
      <c r="P491" s="207"/>
      <c r="Q491" s="207"/>
      <c r="R491" s="207" t="s">
        <v>744</v>
      </c>
      <c r="S491" s="207"/>
      <c r="T491" s="207"/>
      <c r="U491" s="207"/>
      <c r="V491" s="207" t="s">
        <v>744</v>
      </c>
    </row>
    <row r="492" spans="1:22">
      <c r="A492" s="207" t="s">
        <v>1261</v>
      </c>
      <c r="B492" s="207" t="s">
        <v>39</v>
      </c>
      <c r="C492" s="207">
        <v>-7.7724000000000002</v>
      </c>
      <c r="D492" s="207">
        <v>17.8308</v>
      </c>
      <c r="E492" s="207" t="s">
        <v>48</v>
      </c>
      <c r="F492" s="207"/>
      <c r="G492" s="207"/>
      <c r="H492" s="207"/>
      <c r="I492" s="207"/>
      <c r="J492" s="207"/>
      <c r="K492" s="207"/>
      <c r="L492" s="207"/>
      <c r="M492" s="207"/>
      <c r="N492" s="207"/>
      <c r="O492" s="207"/>
      <c r="P492" s="207"/>
      <c r="Q492" s="207"/>
      <c r="R492" s="207" t="s">
        <v>744</v>
      </c>
      <c r="S492" s="207"/>
      <c r="T492" s="207"/>
      <c r="U492" s="207"/>
      <c r="V492" s="207"/>
    </row>
    <row r="493" spans="1:22">
      <c r="A493" s="207" t="s">
        <v>1262</v>
      </c>
      <c r="B493" s="207" t="s">
        <v>39</v>
      </c>
      <c r="C493" s="207">
        <v>16.001999999999999</v>
      </c>
      <c r="D493" s="207">
        <v>17.8308</v>
      </c>
      <c r="E493" s="207" t="s">
        <v>48</v>
      </c>
      <c r="F493" s="207"/>
      <c r="G493" s="207"/>
      <c r="H493" s="207"/>
      <c r="I493" s="207"/>
      <c r="J493" s="207"/>
      <c r="K493" s="207"/>
      <c r="L493" s="207"/>
      <c r="M493" s="207"/>
      <c r="N493" s="207"/>
      <c r="O493" s="207"/>
      <c r="P493" s="207"/>
      <c r="Q493" s="207"/>
      <c r="R493" s="207" t="s">
        <v>744</v>
      </c>
      <c r="S493" s="207"/>
      <c r="T493" s="207"/>
      <c r="U493" s="207"/>
      <c r="V493" s="207"/>
    </row>
    <row r="494" spans="1:22">
      <c r="A494" s="207" t="s">
        <v>1263</v>
      </c>
      <c r="B494" s="207" t="s">
        <v>39</v>
      </c>
      <c r="C494" s="207">
        <v>-15.0876</v>
      </c>
      <c r="D494" s="207">
        <v>17.8308</v>
      </c>
      <c r="E494" s="207" t="s">
        <v>48</v>
      </c>
      <c r="F494" s="207"/>
      <c r="G494" s="207"/>
      <c r="H494" s="207"/>
      <c r="I494" s="207"/>
      <c r="J494" s="207"/>
      <c r="K494" s="207"/>
      <c r="L494" s="207"/>
      <c r="M494" s="207"/>
      <c r="N494" s="207"/>
      <c r="O494" s="207"/>
      <c r="P494" s="207"/>
      <c r="Q494" s="207"/>
      <c r="R494" s="207" t="s">
        <v>744</v>
      </c>
      <c r="S494" s="207"/>
      <c r="T494" s="207"/>
      <c r="U494" s="207"/>
      <c r="V494" s="207"/>
    </row>
    <row r="495" spans="1:22">
      <c r="A495" s="207" t="s">
        <v>1264</v>
      </c>
      <c r="B495" s="207" t="s">
        <v>39</v>
      </c>
      <c r="C495" s="207">
        <v>10.515599999999999</v>
      </c>
      <c r="D495" s="207">
        <v>17.8308</v>
      </c>
      <c r="E495" s="207" t="s">
        <v>48</v>
      </c>
      <c r="F495" s="207"/>
      <c r="G495" s="207"/>
      <c r="H495" s="207"/>
      <c r="I495" s="207"/>
      <c r="J495" s="207"/>
      <c r="K495" s="207"/>
      <c r="L495" s="207"/>
      <c r="M495" s="207"/>
      <c r="N495" s="207"/>
      <c r="O495" s="207"/>
      <c r="P495" s="207"/>
      <c r="Q495" s="207"/>
      <c r="R495" s="207" t="s">
        <v>744</v>
      </c>
      <c r="S495" s="207"/>
      <c r="T495" s="207"/>
      <c r="U495" s="207"/>
      <c r="V495" s="207"/>
    </row>
    <row r="496" spans="1:22">
      <c r="A496" s="207" t="s">
        <v>1265</v>
      </c>
      <c r="B496" s="207" t="s">
        <v>39</v>
      </c>
      <c r="C496" s="207">
        <v>9.6012000000000004</v>
      </c>
      <c r="D496" s="207">
        <v>-16.916399999999999</v>
      </c>
      <c r="E496" s="207" t="s">
        <v>48</v>
      </c>
      <c r="F496" s="207"/>
      <c r="G496" s="207"/>
      <c r="H496" s="207"/>
      <c r="I496" s="207"/>
      <c r="J496" s="207"/>
      <c r="K496" s="207"/>
      <c r="L496" s="207"/>
      <c r="M496" s="207"/>
      <c r="N496" s="207"/>
      <c r="O496" s="207"/>
      <c r="P496" s="207"/>
      <c r="Q496" s="207"/>
      <c r="R496" s="207" t="s">
        <v>744</v>
      </c>
      <c r="S496" s="207"/>
      <c r="T496" s="207"/>
      <c r="U496" s="207"/>
      <c r="V496" s="207"/>
    </row>
    <row r="497" spans="1:22">
      <c r="A497" s="207" t="s">
        <v>1266</v>
      </c>
      <c r="B497" s="207" t="s">
        <v>39</v>
      </c>
      <c r="C497" s="207">
        <v>6.8579999999999997</v>
      </c>
      <c r="D497" s="207">
        <v>-16.916399999999999</v>
      </c>
      <c r="E497" s="207" t="s">
        <v>48</v>
      </c>
      <c r="F497" s="207"/>
      <c r="G497" s="207"/>
      <c r="H497" s="207"/>
      <c r="I497" s="207"/>
      <c r="J497" s="207"/>
      <c r="K497" s="207"/>
      <c r="L497" s="207"/>
      <c r="M497" s="207"/>
      <c r="N497" s="207"/>
      <c r="O497" s="207"/>
      <c r="P497" s="207"/>
      <c r="Q497" s="207"/>
      <c r="R497" s="207" t="s">
        <v>744</v>
      </c>
      <c r="S497" s="207"/>
      <c r="T497" s="207"/>
      <c r="U497" s="207"/>
      <c r="V497" s="207"/>
    </row>
    <row r="498" spans="1:22">
      <c r="A498" s="207" t="s">
        <v>1267</v>
      </c>
      <c r="B498" s="207" t="s">
        <v>187</v>
      </c>
      <c r="C498" s="207">
        <v>-7.7724000000000002</v>
      </c>
      <c r="D498" s="207">
        <v>-8.6867999999999999</v>
      </c>
      <c r="E498" s="207" t="s">
        <v>186</v>
      </c>
      <c r="F498" s="207"/>
      <c r="G498" s="207"/>
      <c r="H498" s="207"/>
      <c r="I498" s="207"/>
      <c r="J498" s="207"/>
      <c r="K498" s="207"/>
      <c r="L498" s="207"/>
      <c r="M498" s="207"/>
      <c r="N498" s="207"/>
      <c r="O498" s="207"/>
      <c r="P498" s="207"/>
      <c r="Q498" s="207"/>
      <c r="R498" s="207" t="s">
        <v>744</v>
      </c>
      <c r="S498" s="207"/>
      <c r="T498" s="207"/>
      <c r="U498" s="207"/>
      <c r="V498" s="207" t="s">
        <v>744</v>
      </c>
    </row>
    <row r="499" spans="1:22">
      <c r="A499" s="207" t="s">
        <v>1268</v>
      </c>
      <c r="B499" s="207" t="s">
        <v>39</v>
      </c>
      <c r="C499" s="207">
        <v>5.9436</v>
      </c>
      <c r="D499" s="207">
        <v>-16.916399999999999</v>
      </c>
      <c r="E499" s="207" t="s">
        <v>48</v>
      </c>
      <c r="F499" s="207"/>
      <c r="G499" s="207"/>
      <c r="H499" s="207"/>
      <c r="I499" s="207"/>
      <c r="J499" s="207"/>
      <c r="K499" s="207"/>
      <c r="L499" s="207"/>
      <c r="M499" s="207"/>
      <c r="N499" s="207"/>
      <c r="O499" s="207"/>
      <c r="P499" s="207"/>
      <c r="Q499" s="207"/>
      <c r="R499" s="207" t="s">
        <v>744</v>
      </c>
      <c r="S499" s="207"/>
      <c r="T499" s="207"/>
      <c r="U499" s="207"/>
      <c r="V499" s="207"/>
    </row>
    <row r="500" spans="1:22">
      <c r="A500" s="207" t="s">
        <v>1269</v>
      </c>
      <c r="B500" s="207" t="s">
        <v>176</v>
      </c>
      <c r="C500" s="207">
        <v>-16.001999999999999</v>
      </c>
      <c r="D500" s="207">
        <v>-9.6012000000000004</v>
      </c>
      <c r="E500" s="207" t="s">
        <v>175</v>
      </c>
      <c r="F500" s="207"/>
      <c r="G500" s="207"/>
      <c r="H500" s="207"/>
      <c r="I500" s="207"/>
      <c r="J500" s="207"/>
      <c r="K500" s="207"/>
      <c r="L500" s="207"/>
      <c r="M500" s="207"/>
      <c r="N500" s="207"/>
      <c r="O500" s="207"/>
      <c r="P500" s="207"/>
      <c r="Q500" s="207"/>
      <c r="R500" s="207" t="s">
        <v>744</v>
      </c>
      <c r="S500" s="207"/>
      <c r="T500" s="207"/>
      <c r="U500" s="207"/>
      <c r="V500" s="207" t="s">
        <v>744</v>
      </c>
    </row>
    <row r="501" spans="1:22">
      <c r="A501" s="207" t="s">
        <v>1270</v>
      </c>
      <c r="B501" s="207" t="s">
        <v>111</v>
      </c>
      <c r="C501" s="207">
        <v>11.43</v>
      </c>
      <c r="D501" s="207">
        <v>1.3715999999999999</v>
      </c>
      <c r="E501" s="207" t="s">
        <v>109</v>
      </c>
      <c r="F501" s="207"/>
      <c r="G501" s="207"/>
      <c r="H501" s="207"/>
      <c r="I501" s="207"/>
      <c r="J501" s="207"/>
      <c r="K501" s="207"/>
      <c r="L501" s="207"/>
      <c r="M501" s="207"/>
      <c r="N501" s="207"/>
      <c r="O501" s="207"/>
      <c r="P501" s="207"/>
      <c r="Q501" s="207"/>
      <c r="R501" s="207" t="s">
        <v>744</v>
      </c>
      <c r="S501" s="207"/>
      <c r="T501" s="207"/>
      <c r="U501" s="207"/>
      <c r="V501" s="207" t="s">
        <v>744</v>
      </c>
    </row>
    <row r="502" spans="1:22">
      <c r="A502" s="207" t="s">
        <v>1271</v>
      </c>
      <c r="B502" s="207" t="s">
        <v>39</v>
      </c>
      <c r="C502" s="207">
        <v>3.2004000000000001</v>
      </c>
      <c r="D502" s="207">
        <v>-16.916399999999999</v>
      </c>
      <c r="E502" s="207" t="s">
        <v>48</v>
      </c>
      <c r="F502" s="207"/>
      <c r="G502" s="207"/>
      <c r="H502" s="207"/>
      <c r="I502" s="207"/>
      <c r="J502" s="207"/>
      <c r="K502" s="207"/>
      <c r="L502" s="207"/>
      <c r="M502" s="207"/>
      <c r="N502" s="207"/>
      <c r="O502" s="207"/>
      <c r="P502" s="207"/>
      <c r="Q502" s="207"/>
      <c r="R502" s="207" t="s">
        <v>744</v>
      </c>
      <c r="S502" s="207"/>
      <c r="T502" s="207"/>
      <c r="U502" s="207"/>
      <c r="V502" s="207"/>
    </row>
    <row r="503" spans="1:22">
      <c r="A503" s="207" t="s">
        <v>1272</v>
      </c>
      <c r="B503" s="207" t="s">
        <v>39</v>
      </c>
      <c r="C503" s="207">
        <v>2.286</v>
      </c>
      <c r="D503" s="207">
        <v>-16.916399999999999</v>
      </c>
      <c r="E503" s="207" t="s">
        <v>48</v>
      </c>
      <c r="F503" s="207"/>
      <c r="G503" s="207"/>
      <c r="H503" s="207"/>
      <c r="I503" s="207"/>
      <c r="J503" s="207"/>
      <c r="K503" s="207"/>
      <c r="L503" s="207"/>
      <c r="M503" s="207"/>
      <c r="N503" s="207"/>
      <c r="O503" s="207"/>
      <c r="P503" s="207"/>
      <c r="Q503" s="207"/>
      <c r="R503" s="207" t="s">
        <v>744</v>
      </c>
      <c r="S503" s="207"/>
      <c r="T503" s="207"/>
      <c r="U503" s="207"/>
      <c r="V503" s="207"/>
    </row>
    <row r="504" spans="1:22">
      <c r="A504" s="207" t="s">
        <v>1273</v>
      </c>
      <c r="B504" s="207" t="s">
        <v>39</v>
      </c>
      <c r="C504" s="207">
        <v>-4.1147999999999998</v>
      </c>
      <c r="D504" s="207">
        <v>-16.916399999999999</v>
      </c>
      <c r="E504" s="207" t="s">
        <v>48</v>
      </c>
      <c r="F504" s="207"/>
      <c r="G504" s="207"/>
      <c r="H504" s="207"/>
      <c r="I504" s="207"/>
      <c r="J504" s="207"/>
      <c r="K504" s="207"/>
      <c r="L504" s="207"/>
      <c r="M504" s="207"/>
      <c r="N504" s="207"/>
      <c r="O504" s="207"/>
      <c r="P504" s="207"/>
      <c r="Q504" s="207"/>
      <c r="R504" s="207" t="s">
        <v>744</v>
      </c>
      <c r="S504" s="207"/>
      <c r="T504" s="207"/>
      <c r="U504" s="207"/>
      <c r="V504" s="207"/>
    </row>
    <row r="505" spans="1:22">
      <c r="A505" s="207" t="s">
        <v>1274</v>
      </c>
      <c r="B505" s="207" t="s">
        <v>39</v>
      </c>
      <c r="C505" s="207">
        <v>-5.0292000000000003</v>
      </c>
      <c r="D505" s="207">
        <v>-16.916399999999999</v>
      </c>
      <c r="E505" s="207" t="s">
        <v>48</v>
      </c>
      <c r="F505" s="207"/>
      <c r="G505" s="207"/>
      <c r="H505" s="207"/>
      <c r="I505" s="207"/>
      <c r="J505" s="207"/>
      <c r="K505" s="207"/>
      <c r="L505" s="207"/>
      <c r="M505" s="207"/>
      <c r="N505" s="207"/>
      <c r="O505" s="207"/>
      <c r="P505" s="207"/>
      <c r="Q505" s="207"/>
      <c r="R505" s="207" t="s">
        <v>744</v>
      </c>
      <c r="S505" s="207"/>
      <c r="T505" s="207"/>
      <c r="U505" s="207"/>
      <c r="V505" s="207"/>
    </row>
    <row r="506" spans="1:22">
      <c r="A506" s="207" t="s">
        <v>1275</v>
      </c>
      <c r="B506" s="207" t="s">
        <v>39</v>
      </c>
      <c r="C506" s="207">
        <v>-7.7724000000000002</v>
      </c>
      <c r="D506" s="207">
        <v>-16.916399999999999</v>
      </c>
      <c r="E506" s="207" t="s">
        <v>48</v>
      </c>
      <c r="F506" s="207"/>
      <c r="G506" s="207"/>
      <c r="H506" s="207"/>
      <c r="I506" s="207"/>
      <c r="J506" s="207"/>
      <c r="K506" s="207"/>
      <c r="L506" s="207"/>
      <c r="M506" s="207"/>
      <c r="N506" s="207"/>
      <c r="O506" s="207"/>
      <c r="P506" s="207"/>
      <c r="Q506" s="207"/>
      <c r="R506" s="207" t="s">
        <v>744</v>
      </c>
      <c r="S506" s="207"/>
      <c r="T506" s="207"/>
      <c r="U506" s="207"/>
      <c r="V506" s="207"/>
    </row>
    <row r="507" spans="1:22">
      <c r="A507" s="207" t="s">
        <v>1276</v>
      </c>
      <c r="B507" s="207" t="s">
        <v>39</v>
      </c>
      <c r="C507" s="207">
        <v>16.001999999999999</v>
      </c>
      <c r="D507" s="207">
        <v>-16.916399999999999</v>
      </c>
      <c r="E507" s="207" t="s">
        <v>48</v>
      </c>
      <c r="F507" s="207"/>
      <c r="G507" s="207"/>
      <c r="H507" s="207"/>
      <c r="I507" s="207"/>
      <c r="J507" s="207"/>
      <c r="K507" s="207"/>
      <c r="L507" s="207"/>
      <c r="M507" s="207"/>
      <c r="N507" s="207"/>
      <c r="O507" s="207"/>
      <c r="P507" s="207"/>
      <c r="Q507" s="207"/>
      <c r="R507" s="207" t="s">
        <v>744</v>
      </c>
      <c r="S507" s="207"/>
      <c r="T507" s="207"/>
      <c r="U507" s="207"/>
      <c r="V507" s="207"/>
    </row>
    <row r="508" spans="1:22">
      <c r="A508" s="207" t="s">
        <v>1277</v>
      </c>
      <c r="B508" s="207" t="s">
        <v>39</v>
      </c>
      <c r="C508" s="207">
        <v>-16.916399999999999</v>
      </c>
      <c r="D508" s="207">
        <v>-16.916399999999999</v>
      </c>
      <c r="E508" s="207" t="s">
        <v>48</v>
      </c>
      <c r="F508" s="207"/>
      <c r="G508" s="207"/>
      <c r="H508" s="207"/>
      <c r="I508" s="207"/>
      <c r="J508" s="207"/>
      <c r="K508" s="207"/>
      <c r="L508" s="207"/>
      <c r="M508" s="207"/>
      <c r="N508" s="207"/>
      <c r="O508" s="207"/>
      <c r="P508" s="207"/>
      <c r="Q508" s="207"/>
      <c r="R508" s="207" t="s">
        <v>744</v>
      </c>
      <c r="S508" s="207"/>
      <c r="T508" s="207"/>
      <c r="U508" s="207"/>
      <c r="V508" s="207"/>
    </row>
    <row r="509" spans="1:22">
      <c r="A509" s="207" t="s">
        <v>1278</v>
      </c>
      <c r="B509" s="207" t="s">
        <v>39</v>
      </c>
      <c r="C509" s="207">
        <v>15.0876</v>
      </c>
      <c r="D509" s="207">
        <v>-16.916399999999999</v>
      </c>
      <c r="E509" s="207" t="s">
        <v>48</v>
      </c>
      <c r="F509" s="207"/>
      <c r="G509" s="207"/>
      <c r="H509" s="207"/>
      <c r="I509" s="207"/>
      <c r="J509" s="207"/>
      <c r="K509" s="207"/>
      <c r="L509" s="207"/>
      <c r="M509" s="207"/>
      <c r="N509" s="207"/>
      <c r="O509" s="207"/>
      <c r="P509" s="207"/>
      <c r="Q509" s="207"/>
      <c r="R509" s="207" t="s">
        <v>744</v>
      </c>
      <c r="S509" s="207"/>
      <c r="T509" s="207"/>
      <c r="U509" s="207"/>
      <c r="V509" s="207"/>
    </row>
    <row r="510" spans="1:22">
      <c r="A510" s="207" t="s">
        <v>1279</v>
      </c>
      <c r="B510" s="207" t="s">
        <v>39</v>
      </c>
      <c r="C510" s="207">
        <v>12.3444</v>
      </c>
      <c r="D510" s="207">
        <v>-16.916399999999999</v>
      </c>
      <c r="E510" s="207" t="s">
        <v>48</v>
      </c>
      <c r="F510" s="207"/>
      <c r="G510" s="207"/>
      <c r="H510" s="207"/>
      <c r="I510" s="207"/>
      <c r="J510" s="207"/>
      <c r="K510" s="207"/>
      <c r="L510" s="207"/>
      <c r="M510" s="207"/>
      <c r="N510" s="207"/>
      <c r="O510" s="207"/>
      <c r="P510" s="207"/>
      <c r="Q510" s="207"/>
      <c r="R510" s="207" t="s">
        <v>744</v>
      </c>
      <c r="S510" s="207"/>
      <c r="T510" s="207"/>
      <c r="U510" s="207"/>
      <c r="V510" s="207"/>
    </row>
    <row r="511" spans="1:22">
      <c r="A511" s="207" t="s">
        <v>1280</v>
      </c>
      <c r="B511" s="207" t="s">
        <v>39</v>
      </c>
      <c r="C511" s="207">
        <v>10.515599999999999</v>
      </c>
      <c r="D511" s="207">
        <v>-16.916399999999999</v>
      </c>
      <c r="E511" s="207" t="s">
        <v>48</v>
      </c>
      <c r="F511" s="207"/>
      <c r="G511" s="207"/>
      <c r="H511" s="207"/>
      <c r="I511" s="207"/>
      <c r="J511" s="207"/>
      <c r="K511" s="207"/>
      <c r="L511" s="207"/>
      <c r="M511" s="207"/>
      <c r="N511" s="207"/>
      <c r="O511" s="207"/>
      <c r="P511" s="207"/>
      <c r="Q511" s="207"/>
      <c r="R511" s="207" t="s">
        <v>744</v>
      </c>
      <c r="S511" s="207"/>
      <c r="T511" s="207"/>
      <c r="U511" s="207"/>
      <c r="V511" s="207"/>
    </row>
    <row r="512" spans="1:22">
      <c r="A512" s="207" t="s">
        <v>1281</v>
      </c>
      <c r="B512" s="207" t="s">
        <v>39</v>
      </c>
      <c r="C512" s="207">
        <v>9.6012000000000004</v>
      </c>
      <c r="D512" s="207">
        <v>-16.001999999999999</v>
      </c>
      <c r="E512" s="207" t="s">
        <v>48</v>
      </c>
      <c r="F512" s="207"/>
      <c r="G512" s="207"/>
      <c r="H512" s="207"/>
      <c r="I512" s="207"/>
      <c r="J512" s="207"/>
      <c r="K512" s="207"/>
      <c r="L512" s="207"/>
      <c r="M512" s="207"/>
      <c r="N512" s="207"/>
      <c r="O512" s="207"/>
      <c r="P512" s="207"/>
      <c r="Q512" s="207"/>
      <c r="R512" s="207" t="s">
        <v>744</v>
      </c>
      <c r="S512" s="207"/>
      <c r="T512" s="207"/>
      <c r="U512" s="207"/>
      <c r="V512" s="207"/>
    </row>
    <row r="513" spans="1:22">
      <c r="A513" s="207" t="s">
        <v>1282</v>
      </c>
      <c r="B513" s="207" t="s">
        <v>39</v>
      </c>
      <c r="C513" s="207">
        <v>6.8579999999999997</v>
      </c>
      <c r="D513" s="207">
        <v>-16.001999999999999</v>
      </c>
      <c r="E513" s="207" t="s">
        <v>48</v>
      </c>
      <c r="F513" s="207"/>
      <c r="G513" s="207"/>
      <c r="H513" s="207"/>
      <c r="I513" s="207"/>
      <c r="J513" s="207"/>
      <c r="K513" s="207"/>
      <c r="L513" s="207"/>
      <c r="M513" s="207"/>
      <c r="N513" s="207"/>
      <c r="O513" s="207"/>
      <c r="P513" s="207"/>
      <c r="Q513" s="207"/>
      <c r="R513" s="207" t="s">
        <v>744</v>
      </c>
      <c r="S513" s="207"/>
      <c r="T513" s="207"/>
      <c r="U513" s="207"/>
      <c r="V513" s="207"/>
    </row>
    <row r="514" spans="1:22">
      <c r="A514" s="207" t="s">
        <v>1283</v>
      </c>
      <c r="B514" s="207" t="s">
        <v>39</v>
      </c>
      <c r="C514" s="207">
        <v>5.9436</v>
      </c>
      <c r="D514" s="207">
        <v>-16.001999999999999</v>
      </c>
      <c r="E514" s="207" t="s">
        <v>48</v>
      </c>
      <c r="F514" s="207"/>
      <c r="G514" s="207"/>
      <c r="H514" s="207"/>
      <c r="I514" s="207"/>
      <c r="J514" s="207"/>
      <c r="K514" s="207"/>
      <c r="L514" s="207"/>
      <c r="M514" s="207"/>
      <c r="N514" s="207"/>
      <c r="O514" s="207"/>
      <c r="P514" s="207"/>
      <c r="Q514" s="207"/>
      <c r="R514" s="207" t="s">
        <v>744</v>
      </c>
      <c r="S514" s="207"/>
      <c r="T514" s="207"/>
      <c r="U514" s="207"/>
      <c r="V514" s="207"/>
    </row>
    <row r="515" spans="1:22">
      <c r="A515" s="207" t="s">
        <v>1284</v>
      </c>
      <c r="B515" s="207" t="s">
        <v>39</v>
      </c>
      <c r="C515" s="207">
        <v>3.2004000000000001</v>
      </c>
      <c r="D515" s="207">
        <v>-16.001999999999999</v>
      </c>
      <c r="E515" s="207" t="s">
        <v>48</v>
      </c>
      <c r="F515" s="207"/>
      <c r="G515" s="207"/>
      <c r="H515" s="207"/>
      <c r="I515" s="207"/>
      <c r="J515" s="207"/>
      <c r="K515" s="207"/>
      <c r="L515" s="207"/>
      <c r="M515" s="207"/>
      <c r="N515" s="207"/>
      <c r="O515" s="207"/>
      <c r="P515" s="207"/>
      <c r="Q515" s="207"/>
      <c r="R515" s="207" t="s">
        <v>744</v>
      </c>
      <c r="S515" s="207"/>
      <c r="T515" s="207"/>
      <c r="U515" s="207"/>
      <c r="V515" s="207"/>
    </row>
    <row r="516" spans="1:22">
      <c r="A516" s="207" t="s">
        <v>1285</v>
      </c>
      <c r="B516" s="207" t="s">
        <v>39</v>
      </c>
      <c r="C516" s="207">
        <v>2.286</v>
      </c>
      <c r="D516" s="207">
        <v>-16.001999999999999</v>
      </c>
      <c r="E516" s="207" t="s">
        <v>48</v>
      </c>
      <c r="F516" s="207"/>
      <c r="G516" s="207"/>
      <c r="H516" s="207"/>
      <c r="I516" s="207"/>
      <c r="J516" s="207"/>
      <c r="K516" s="207"/>
      <c r="L516" s="207"/>
      <c r="M516" s="207"/>
      <c r="N516" s="207"/>
      <c r="O516" s="207"/>
      <c r="P516" s="207"/>
      <c r="Q516" s="207"/>
      <c r="R516" s="207" t="s">
        <v>744</v>
      </c>
      <c r="S516" s="207"/>
      <c r="T516" s="207"/>
      <c r="U516" s="207"/>
      <c r="V516" s="207"/>
    </row>
    <row r="517" spans="1:22">
      <c r="A517" s="207" t="s">
        <v>1286</v>
      </c>
      <c r="B517" s="207" t="s">
        <v>39</v>
      </c>
      <c r="C517" s="207">
        <v>16.916399999999999</v>
      </c>
      <c r="D517" s="207">
        <v>-16.001999999999999</v>
      </c>
      <c r="E517" s="207" t="s">
        <v>48</v>
      </c>
      <c r="F517" s="207"/>
      <c r="G517" s="207"/>
      <c r="H517" s="207"/>
      <c r="I517" s="207"/>
      <c r="J517" s="207"/>
      <c r="K517" s="207"/>
      <c r="L517" s="207"/>
      <c r="M517" s="207"/>
      <c r="N517" s="207"/>
      <c r="O517" s="207"/>
      <c r="P517" s="207"/>
      <c r="Q517" s="207"/>
      <c r="R517" s="207" t="s">
        <v>744</v>
      </c>
      <c r="S517" s="207"/>
      <c r="T517" s="207"/>
      <c r="U517" s="207"/>
      <c r="V517" s="207"/>
    </row>
    <row r="518" spans="1:22">
      <c r="A518" s="207" t="s">
        <v>1287</v>
      </c>
      <c r="B518" s="207" t="s">
        <v>39</v>
      </c>
      <c r="C518" s="207">
        <v>-0.4572</v>
      </c>
      <c r="D518" s="207">
        <v>-16.001999999999999</v>
      </c>
      <c r="E518" s="207" t="s">
        <v>48</v>
      </c>
      <c r="F518" s="207"/>
      <c r="G518" s="207"/>
      <c r="H518" s="207"/>
      <c r="I518" s="207"/>
      <c r="J518" s="207"/>
      <c r="K518" s="207"/>
      <c r="L518" s="207"/>
      <c r="M518" s="207"/>
      <c r="N518" s="207"/>
      <c r="O518" s="207"/>
      <c r="P518" s="207"/>
      <c r="Q518" s="207"/>
      <c r="R518" s="207" t="s">
        <v>744</v>
      </c>
      <c r="S518" s="207"/>
      <c r="T518" s="207"/>
      <c r="U518" s="207"/>
      <c r="V518" s="207"/>
    </row>
    <row r="519" spans="1:22">
      <c r="A519" s="207" t="s">
        <v>1288</v>
      </c>
      <c r="B519" s="207" t="s">
        <v>39</v>
      </c>
      <c r="C519" s="207">
        <v>-1.3715999999999999</v>
      </c>
      <c r="D519" s="207">
        <v>-16.001999999999999</v>
      </c>
      <c r="E519" s="207" t="s">
        <v>48</v>
      </c>
      <c r="F519" s="207"/>
      <c r="G519" s="207"/>
      <c r="H519" s="207"/>
      <c r="I519" s="207"/>
      <c r="J519" s="207"/>
      <c r="K519" s="207"/>
      <c r="L519" s="207"/>
      <c r="M519" s="207"/>
      <c r="N519" s="207"/>
      <c r="O519" s="207"/>
      <c r="P519" s="207"/>
      <c r="Q519" s="207"/>
      <c r="R519" s="207" t="s">
        <v>744</v>
      </c>
      <c r="S519" s="207"/>
      <c r="T519" s="207"/>
      <c r="U519" s="207"/>
      <c r="V519" s="207"/>
    </row>
    <row r="520" spans="1:22">
      <c r="A520" s="207" t="s">
        <v>1289</v>
      </c>
      <c r="B520" s="207" t="s">
        <v>39</v>
      </c>
      <c r="C520" s="207">
        <v>-4.1147999999999998</v>
      </c>
      <c r="D520" s="207">
        <v>-16.001999999999999</v>
      </c>
      <c r="E520" s="207" t="s">
        <v>48</v>
      </c>
      <c r="F520" s="207"/>
      <c r="G520" s="207"/>
      <c r="H520" s="207"/>
      <c r="I520" s="207"/>
      <c r="J520" s="207"/>
      <c r="K520" s="207"/>
      <c r="L520" s="207"/>
      <c r="M520" s="207"/>
      <c r="N520" s="207"/>
      <c r="O520" s="207"/>
      <c r="P520" s="207"/>
      <c r="Q520" s="207"/>
      <c r="R520" s="207" t="s">
        <v>744</v>
      </c>
      <c r="S520" s="207"/>
      <c r="T520" s="207"/>
      <c r="U520" s="207"/>
      <c r="V520" s="207"/>
    </row>
    <row r="521" spans="1:22">
      <c r="A521" s="207" t="s">
        <v>1290</v>
      </c>
      <c r="B521" s="207" t="s">
        <v>39</v>
      </c>
      <c r="C521" s="207">
        <v>-5.0292000000000003</v>
      </c>
      <c r="D521" s="207">
        <v>-16.001999999999999</v>
      </c>
      <c r="E521" s="207" t="s">
        <v>48</v>
      </c>
      <c r="F521" s="207"/>
      <c r="G521" s="207"/>
      <c r="H521" s="207"/>
      <c r="I521" s="207"/>
      <c r="J521" s="207"/>
      <c r="K521" s="207"/>
      <c r="L521" s="207"/>
      <c r="M521" s="207"/>
      <c r="N521" s="207"/>
      <c r="O521" s="207"/>
      <c r="P521" s="207"/>
      <c r="Q521" s="207"/>
      <c r="R521" s="207" t="s">
        <v>744</v>
      </c>
      <c r="S521" s="207"/>
      <c r="T521" s="207"/>
      <c r="U521" s="207"/>
      <c r="V521" s="207"/>
    </row>
    <row r="522" spans="1:22">
      <c r="A522" s="207" t="s">
        <v>1291</v>
      </c>
      <c r="B522" s="207" t="s">
        <v>39</v>
      </c>
      <c r="C522" s="207">
        <v>-7.7724000000000002</v>
      </c>
      <c r="D522" s="207">
        <v>-16.001999999999999</v>
      </c>
      <c r="E522" s="207" t="s">
        <v>48</v>
      </c>
      <c r="F522" s="207"/>
      <c r="G522" s="207"/>
      <c r="H522" s="207"/>
      <c r="I522" s="207"/>
      <c r="J522" s="207"/>
      <c r="K522" s="207"/>
      <c r="L522" s="207"/>
      <c r="M522" s="207"/>
      <c r="N522" s="207"/>
      <c r="O522" s="207"/>
      <c r="P522" s="207"/>
      <c r="Q522" s="207"/>
      <c r="R522" s="207" t="s">
        <v>744</v>
      </c>
      <c r="S522" s="207"/>
      <c r="T522" s="207"/>
      <c r="U522" s="207"/>
      <c r="V522" s="207"/>
    </row>
    <row r="523" spans="1:22">
      <c r="A523" s="207" t="s">
        <v>1292</v>
      </c>
      <c r="B523" s="207" t="s">
        <v>39</v>
      </c>
      <c r="C523" s="207">
        <v>-17.8308</v>
      </c>
      <c r="D523" s="207">
        <v>-16.001999999999999</v>
      </c>
      <c r="E523" s="207" t="s">
        <v>48</v>
      </c>
      <c r="F523" s="207"/>
      <c r="G523" s="207"/>
      <c r="H523" s="207"/>
      <c r="I523" s="207"/>
      <c r="J523" s="207"/>
      <c r="K523" s="207"/>
      <c r="L523" s="207"/>
      <c r="M523" s="207"/>
      <c r="N523" s="207"/>
      <c r="O523" s="207"/>
      <c r="P523" s="207"/>
      <c r="Q523" s="207"/>
      <c r="R523" s="207" t="s">
        <v>744</v>
      </c>
      <c r="S523" s="207"/>
      <c r="T523" s="207"/>
      <c r="U523" s="207"/>
      <c r="V523" s="207"/>
    </row>
    <row r="524" spans="1:22">
      <c r="A524" s="207" t="s">
        <v>1293</v>
      </c>
      <c r="B524" s="207" t="s">
        <v>39</v>
      </c>
      <c r="C524" s="207">
        <v>12.3444</v>
      </c>
      <c r="D524" s="207">
        <v>-16.001999999999999</v>
      </c>
      <c r="E524" s="207" t="s">
        <v>48</v>
      </c>
      <c r="F524" s="207"/>
      <c r="G524" s="207"/>
      <c r="H524" s="207"/>
      <c r="I524" s="207"/>
      <c r="J524" s="207"/>
      <c r="K524" s="207"/>
      <c r="L524" s="207"/>
      <c r="M524" s="207"/>
      <c r="N524" s="207"/>
      <c r="O524" s="207"/>
      <c r="P524" s="207"/>
      <c r="Q524" s="207"/>
      <c r="R524" s="207" t="s">
        <v>744</v>
      </c>
      <c r="S524" s="207"/>
      <c r="T524" s="207"/>
      <c r="U524" s="207"/>
      <c r="V524" s="207"/>
    </row>
    <row r="525" spans="1:22">
      <c r="A525" s="207" t="s">
        <v>1294</v>
      </c>
      <c r="B525" s="207" t="s">
        <v>39</v>
      </c>
      <c r="C525" s="207">
        <v>10.515599999999999</v>
      </c>
      <c r="D525" s="207">
        <v>-16.001999999999999</v>
      </c>
      <c r="E525" s="207" t="s">
        <v>48</v>
      </c>
      <c r="F525" s="207"/>
      <c r="G525" s="207"/>
      <c r="H525" s="207"/>
      <c r="I525" s="207"/>
      <c r="J525" s="207"/>
      <c r="K525" s="207"/>
      <c r="L525" s="207"/>
      <c r="M525" s="207"/>
      <c r="N525" s="207"/>
      <c r="O525" s="207"/>
      <c r="P525" s="207"/>
      <c r="Q525" s="207"/>
      <c r="R525" s="207" t="s">
        <v>744</v>
      </c>
      <c r="S525" s="207"/>
      <c r="T525" s="207"/>
      <c r="U525" s="207"/>
      <c r="V525" s="207"/>
    </row>
    <row r="526" spans="1:22">
      <c r="A526" s="207" t="s">
        <v>1295</v>
      </c>
      <c r="B526" s="207" t="s">
        <v>39</v>
      </c>
      <c r="C526" s="207">
        <v>17.8308</v>
      </c>
      <c r="D526" s="207">
        <v>-15.0876</v>
      </c>
      <c r="E526" s="207" t="s">
        <v>48</v>
      </c>
      <c r="F526" s="207"/>
      <c r="G526" s="207"/>
      <c r="H526" s="207"/>
      <c r="I526" s="207"/>
      <c r="J526" s="207"/>
      <c r="K526" s="207"/>
      <c r="L526" s="207"/>
      <c r="M526" s="207"/>
      <c r="N526" s="207"/>
      <c r="O526" s="207"/>
      <c r="P526" s="207"/>
      <c r="Q526" s="207"/>
      <c r="R526" s="207" t="s">
        <v>744</v>
      </c>
      <c r="S526" s="207"/>
      <c r="T526" s="207"/>
      <c r="U526" s="207"/>
      <c r="V526" s="207"/>
    </row>
    <row r="527" spans="1:22">
      <c r="A527" s="207" t="s">
        <v>1296</v>
      </c>
      <c r="B527" s="207" t="s">
        <v>39</v>
      </c>
      <c r="C527" s="207">
        <v>9.6012000000000004</v>
      </c>
      <c r="D527" s="207">
        <v>-15.0876</v>
      </c>
      <c r="E527" s="207" t="s">
        <v>48</v>
      </c>
      <c r="F527" s="207"/>
      <c r="G527" s="207"/>
      <c r="H527" s="207"/>
      <c r="I527" s="207"/>
      <c r="J527" s="207"/>
      <c r="K527" s="207"/>
      <c r="L527" s="207"/>
      <c r="M527" s="207"/>
      <c r="N527" s="207"/>
      <c r="O527" s="207"/>
      <c r="P527" s="207"/>
      <c r="Q527" s="207"/>
      <c r="R527" s="207" t="s">
        <v>744</v>
      </c>
      <c r="S527" s="207"/>
      <c r="T527" s="207"/>
      <c r="U527" s="207"/>
      <c r="V527" s="207"/>
    </row>
    <row r="528" spans="1:22">
      <c r="A528" s="207" t="s">
        <v>1297</v>
      </c>
      <c r="B528" s="207" t="s">
        <v>39</v>
      </c>
      <c r="C528" s="207">
        <v>6.8579999999999997</v>
      </c>
      <c r="D528" s="207">
        <v>-15.0876</v>
      </c>
      <c r="E528" s="207" t="s">
        <v>48</v>
      </c>
      <c r="F528" s="207"/>
      <c r="G528" s="207"/>
      <c r="H528" s="207"/>
      <c r="I528" s="207"/>
      <c r="J528" s="207"/>
      <c r="K528" s="207"/>
      <c r="L528" s="207"/>
      <c r="M528" s="207"/>
      <c r="N528" s="207"/>
      <c r="O528" s="207"/>
      <c r="P528" s="207"/>
      <c r="Q528" s="207"/>
      <c r="R528" s="207" t="s">
        <v>744</v>
      </c>
      <c r="S528" s="207"/>
      <c r="T528" s="207"/>
      <c r="U528" s="207"/>
      <c r="V528" s="207"/>
    </row>
    <row r="529" spans="1:22">
      <c r="A529" s="207" t="s">
        <v>1298</v>
      </c>
      <c r="B529" s="207" t="s">
        <v>39</v>
      </c>
      <c r="C529" s="207">
        <v>5.9436</v>
      </c>
      <c r="D529" s="207">
        <v>-15.0876</v>
      </c>
      <c r="E529" s="207" t="s">
        <v>48</v>
      </c>
      <c r="F529" s="207"/>
      <c r="G529" s="207"/>
      <c r="H529" s="207"/>
      <c r="I529" s="207"/>
      <c r="J529" s="207"/>
      <c r="K529" s="207"/>
      <c r="L529" s="207"/>
      <c r="M529" s="207"/>
      <c r="N529" s="207"/>
      <c r="O529" s="207"/>
      <c r="P529" s="207"/>
      <c r="Q529" s="207"/>
      <c r="R529" s="207" t="s">
        <v>744</v>
      </c>
      <c r="S529" s="207"/>
      <c r="T529" s="207"/>
      <c r="U529" s="207"/>
      <c r="V529" s="207"/>
    </row>
    <row r="530" spans="1:22">
      <c r="A530" s="207" t="s">
        <v>1299</v>
      </c>
      <c r="B530" s="207" t="s">
        <v>39</v>
      </c>
      <c r="C530" s="207">
        <v>3.2004000000000001</v>
      </c>
      <c r="D530" s="207">
        <v>-15.0876</v>
      </c>
      <c r="E530" s="207" t="s">
        <v>48</v>
      </c>
      <c r="F530" s="207"/>
      <c r="G530" s="207"/>
      <c r="H530" s="207"/>
      <c r="I530" s="207"/>
      <c r="J530" s="207"/>
      <c r="K530" s="207"/>
      <c r="L530" s="207"/>
      <c r="M530" s="207"/>
      <c r="N530" s="207"/>
      <c r="O530" s="207"/>
      <c r="P530" s="207"/>
      <c r="Q530" s="207"/>
      <c r="R530" s="207" t="s">
        <v>744</v>
      </c>
      <c r="S530" s="207"/>
      <c r="T530" s="207"/>
      <c r="U530" s="207"/>
      <c r="V530" s="207"/>
    </row>
    <row r="531" spans="1:22">
      <c r="A531" s="207" t="s">
        <v>1300</v>
      </c>
      <c r="B531" s="207" t="s">
        <v>39</v>
      </c>
      <c r="C531" s="207">
        <v>2.286</v>
      </c>
      <c r="D531" s="207">
        <v>-15.0876</v>
      </c>
      <c r="E531" s="207" t="s">
        <v>48</v>
      </c>
      <c r="F531" s="207"/>
      <c r="G531" s="207"/>
      <c r="H531" s="207"/>
      <c r="I531" s="207"/>
      <c r="J531" s="207"/>
      <c r="K531" s="207"/>
      <c r="L531" s="207"/>
      <c r="M531" s="207"/>
      <c r="N531" s="207"/>
      <c r="O531" s="207"/>
      <c r="P531" s="207"/>
      <c r="Q531" s="207"/>
      <c r="R531" s="207" t="s">
        <v>744</v>
      </c>
      <c r="S531" s="207"/>
      <c r="T531" s="207"/>
      <c r="U531" s="207"/>
      <c r="V531" s="207"/>
    </row>
    <row r="532" spans="1:22">
      <c r="A532" s="207" t="s">
        <v>1301</v>
      </c>
      <c r="B532" s="207" t="s">
        <v>39</v>
      </c>
      <c r="C532" s="207">
        <v>-0.4572</v>
      </c>
      <c r="D532" s="207">
        <v>-15.0876</v>
      </c>
      <c r="E532" s="207" t="s">
        <v>48</v>
      </c>
      <c r="F532" s="207"/>
      <c r="G532" s="207"/>
      <c r="H532" s="207"/>
      <c r="I532" s="207"/>
      <c r="J532" s="207"/>
      <c r="K532" s="207"/>
      <c r="L532" s="207"/>
      <c r="M532" s="207"/>
      <c r="N532" s="207"/>
      <c r="O532" s="207"/>
      <c r="P532" s="207"/>
      <c r="Q532" s="207"/>
      <c r="R532" s="207" t="s">
        <v>744</v>
      </c>
      <c r="S532" s="207"/>
      <c r="T532" s="207"/>
      <c r="U532" s="207"/>
      <c r="V532" s="207"/>
    </row>
    <row r="533" spans="1:22">
      <c r="A533" s="207" t="s">
        <v>1302</v>
      </c>
      <c r="B533" s="207" t="s">
        <v>39</v>
      </c>
      <c r="C533" s="207">
        <v>-1.3715999999999999</v>
      </c>
      <c r="D533" s="207">
        <v>-15.0876</v>
      </c>
      <c r="E533" s="207" t="s">
        <v>48</v>
      </c>
      <c r="F533" s="207"/>
      <c r="G533" s="207"/>
      <c r="H533" s="207"/>
      <c r="I533" s="207"/>
      <c r="J533" s="207"/>
      <c r="K533" s="207"/>
      <c r="L533" s="207"/>
      <c r="M533" s="207"/>
      <c r="N533" s="207"/>
      <c r="O533" s="207"/>
      <c r="P533" s="207"/>
      <c r="Q533" s="207"/>
      <c r="R533" s="207" t="s">
        <v>744</v>
      </c>
      <c r="S533" s="207"/>
      <c r="T533" s="207"/>
      <c r="U533" s="207"/>
      <c r="V533" s="207"/>
    </row>
    <row r="534" spans="1:22">
      <c r="A534" s="207" t="s">
        <v>1303</v>
      </c>
      <c r="B534" s="207" t="s">
        <v>39</v>
      </c>
      <c r="C534" s="207">
        <v>-4.1147999999999998</v>
      </c>
      <c r="D534" s="207">
        <v>-15.0876</v>
      </c>
      <c r="E534" s="207" t="s">
        <v>48</v>
      </c>
      <c r="F534" s="207"/>
      <c r="G534" s="207"/>
      <c r="H534" s="207"/>
      <c r="I534" s="207"/>
      <c r="J534" s="207"/>
      <c r="K534" s="207"/>
      <c r="L534" s="207"/>
      <c r="M534" s="207"/>
      <c r="N534" s="207"/>
      <c r="O534" s="207"/>
      <c r="P534" s="207"/>
      <c r="Q534" s="207"/>
      <c r="R534" s="207" t="s">
        <v>744</v>
      </c>
      <c r="S534" s="207"/>
      <c r="T534" s="207"/>
      <c r="U534" s="207"/>
      <c r="V534" s="207"/>
    </row>
    <row r="535" spans="1:22">
      <c r="A535" s="207" t="s">
        <v>1304</v>
      </c>
      <c r="B535" s="207" t="s">
        <v>39</v>
      </c>
      <c r="C535" s="207">
        <v>-5.0292000000000003</v>
      </c>
      <c r="D535" s="207">
        <v>-15.0876</v>
      </c>
      <c r="E535" s="207" t="s">
        <v>48</v>
      </c>
      <c r="F535" s="207"/>
      <c r="G535" s="207"/>
      <c r="H535" s="207"/>
      <c r="I535" s="207"/>
      <c r="J535" s="207"/>
      <c r="K535" s="207"/>
      <c r="L535" s="207"/>
      <c r="M535" s="207"/>
      <c r="N535" s="207"/>
      <c r="O535" s="207"/>
      <c r="P535" s="207"/>
      <c r="Q535" s="207"/>
      <c r="R535" s="207" t="s">
        <v>744</v>
      </c>
      <c r="S535" s="207"/>
      <c r="T535" s="207"/>
      <c r="U535" s="207"/>
      <c r="V535" s="207"/>
    </row>
    <row r="536" spans="1:22">
      <c r="A536" s="207" t="s">
        <v>1305</v>
      </c>
      <c r="B536" s="207" t="s">
        <v>53</v>
      </c>
      <c r="C536" s="207">
        <v>-15.0876</v>
      </c>
      <c r="D536" s="207">
        <v>-15.0876</v>
      </c>
      <c r="E536" s="207" t="s">
        <v>48</v>
      </c>
      <c r="F536" s="207"/>
      <c r="G536" s="207"/>
      <c r="H536" s="207"/>
      <c r="I536" s="207"/>
      <c r="J536" s="207"/>
      <c r="K536" s="207"/>
      <c r="L536" s="207"/>
      <c r="M536" s="207"/>
      <c r="N536" s="207"/>
      <c r="O536" s="207"/>
      <c r="P536" s="207"/>
      <c r="Q536" s="207"/>
      <c r="R536" s="207" t="s">
        <v>744</v>
      </c>
      <c r="S536" s="207" t="s">
        <v>1000</v>
      </c>
      <c r="T536" s="207"/>
      <c r="U536" s="207"/>
      <c r="V536" s="207" t="s">
        <v>1001</v>
      </c>
    </row>
    <row r="537" spans="1:22">
      <c r="A537" s="207" t="s">
        <v>1306</v>
      </c>
      <c r="B537" s="207" t="s">
        <v>39</v>
      </c>
      <c r="C537" s="207">
        <v>-16.001999999999999</v>
      </c>
      <c r="D537" s="207">
        <v>-15.0876</v>
      </c>
      <c r="E537" s="207" t="s">
        <v>48</v>
      </c>
      <c r="F537" s="207"/>
      <c r="G537" s="207"/>
      <c r="H537" s="207"/>
      <c r="I537" s="207"/>
      <c r="J537" s="207"/>
      <c r="K537" s="207"/>
      <c r="L537" s="207"/>
      <c r="M537" s="207"/>
      <c r="N537" s="207"/>
      <c r="O537" s="207"/>
      <c r="P537" s="207"/>
      <c r="Q537" s="207"/>
      <c r="R537" s="207" t="s">
        <v>744</v>
      </c>
      <c r="S537" s="207"/>
      <c r="T537" s="207"/>
      <c r="U537" s="207"/>
      <c r="V537" s="207"/>
    </row>
    <row r="538" spans="1:22">
      <c r="A538" s="207" t="s">
        <v>1307</v>
      </c>
      <c r="B538" s="207" t="s">
        <v>55</v>
      </c>
      <c r="C538" s="207">
        <v>-15.0876</v>
      </c>
      <c r="D538" s="207">
        <v>-14.1732</v>
      </c>
      <c r="E538" s="207" t="s">
        <v>48</v>
      </c>
      <c r="F538" s="207"/>
      <c r="G538" s="207"/>
      <c r="H538" s="207"/>
      <c r="I538" s="207"/>
      <c r="J538" s="207"/>
      <c r="K538" s="207"/>
      <c r="L538" s="207"/>
      <c r="M538" s="207"/>
      <c r="N538" s="207"/>
      <c r="O538" s="207"/>
      <c r="P538" s="207"/>
      <c r="Q538" s="207"/>
      <c r="R538" s="207" t="s">
        <v>744</v>
      </c>
      <c r="S538" s="207" t="s">
        <v>1000</v>
      </c>
      <c r="T538" s="207"/>
      <c r="U538" s="207"/>
      <c r="V538" s="207" t="s">
        <v>1001</v>
      </c>
    </row>
    <row r="539" spans="1:22">
      <c r="A539" s="207" t="s">
        <v>1308</v>
      </c>
      <c r="B539" s="207" t="s">
        <v>39</v>
      </c>
      <c r="C539" s="207">
        <v>12.3444</v>
      </c>
      <c r="D539" s="207">
        <v>-15.0876</v>
      </c>
      <c r="E539" s="207" t="s">
        <v>48</v>
      </c>
      <c r="F539" s="207"/>
      <c r="G539" s="207"/>
      <c r="H539" s="207"/>
      <c r="I539" s="207"/>
      <c r="J539" s="207"/>
      <c r="K539" s="207"/>
      <c r="L539" s="207"/>
      <c r="M539" s="207"/>
      <c r="N539" s="207"/>
      <c r="O539" s="207"/>
      <c r="P539" s="207"/>
      <c r="Q539" s="207"/>
      <c r="R539" s="207" t="s">
        <v>744</v>
      </c>
      <c r="S539" s="207"/>
      <c r="T539" s="207"/>
      <c r="U539" s="207"/>
      <c r="V539" s="207"/>
    </row>
    <row r="540" spans="1:22">
      <c r="A540" s="207" t="s">
        <v>1309</v>
      </c>
      <c r="B540" s="207" t="s">
        <v>39</v>
      </c>
      <c r="C540" s="207">
        <v>10.515599999999999</v>
      </c>
      <c r="D540" s="207">
        <v>-15.0876</v>
      </c>
      <c r="E540" s="207" t="s">
        <v>48</v>
      </c>
      <c r="F540" s="207"/>
      <c r="G540" s="207"/>
      <c r="H540" s="207"/>
      <c r="I540" s="207"/>
      <c r="J540" s="207"/>
      <c r="K540" s="207"/>
      <c r="L540" s="207"/>
      <c r="M540" s="207"/>
      <c r="N540" s="207"/>
      <c r="O540" s="207"/>
      <c r="P540" s="207"/>
      <c r="Q540" s="207"/>
      <c r="R540" s="207" t="s">
        <v>744</v>
      </c>
      <c r="S540" s="207"/>
      <c r="T540" s="207"/>
      <c r="U540" s="207"/>
      <c r="V540" s="207"/>
    </row>
    <row r="541" spans="1:22">
      <c r="A541" s="207" t="s">
        <v>1310</v>
      </c>
      <c r="B541" s="207" t="s">
        <v>39</v>
      </c>
      <c r="C541" s="207">
        <v>17.8308</v>
      </c>
      <c r="D541" s="207">
        <v>-14.1732</v>
      </c>
      <c r="E541" s="207" t="s">
        <v>48</v>
      </c>
      <c r="F541" s="207"/>
      <c r="G541" s="207"/>
      <c r="H541" s="207"/>
      <c r="I541" s="207"/>
      <c r="J541" s="207"/>
      <c r="K541" s="207"/>
      <c r="L541" s="207"/>
      <c r="M541" s="207"/>
      <c r="N541" s="207"/>
      <c r="O541" s="207"/>
      <c r="P541" s="207"/>
      <c r="Q541" s="207"/>
      <c r="R541" s="207" t="s">
        <v>744</v>
      </c>
      <c r="S541" s="207"/>
      <c r="T541" s="207"/>
      <c r="U541" s="207"/>
      <c r="V541" s="207"/>
    </row>
    <row r="542" spans="1:22">
      <c r="A542" s="207" t="s">
        <v>1311</v>
      </c>
      <c r="B542" s="207" t="s">
        <v>39</v>
      </c>
      <c r="C542" s="207">
        <v>9.6012000000000004</v>
      </c>
      <c r="D542" s="207">
        <v>-14.1732</v>
      </c>
      <c r="E542" s="207" t="s">
        <v>48</v>
      </c>
      <c r="F542" s="207"/>
      <c r="G542" s="207"/>
      <c r="H542" s="207"/>
      <c r="I542" s="207"/>
      <c r="J542" s="207"/>
      <c r="K542" s="207"/>
      <c r="L542" s="207"/>
      <c r="M542" s="207"/>
      <c r="N542" s="207"/>
      <c r="O542" s="207"/>
      <c r="P542" s="207"/>
      <c r="Q542" s="207"/>
      <c r="R542" s="207" t="s">
        <v>744</v>
      </c>
      <c r="S542" s="207"/>
      <c r="T542" s="207"/>
      <c r="U542" s="207"/>
      <c r="V542" s="207"/>
    </row>
    <row r="543" spans="1:22">
      <c r="A543" s="207" t="s">
        <v>1312</v>
      </c>
      <c r="B543" s="207" t="s">
        <v>39</v>
      </c>
      <c r="C543" s="207">
        <v>6.8579999999999997</v>
      </c>
      <c r="D543" s="207">
        <v>-14.1732</v>
      </c>
      <c r="E543" s="207" t="s">
        <v>48</v>
      </c>
      <c r="F543" s="207"/>
      <c r="G543" s="207"/>
      <c r="H543" s="207"/>
      <c r="I543" s="207"/>
      <c r="J543" s="207"/>
      <c r="K543" s="207"/>
      <c r="L543" s="207"/>
      <c r="M543" s="207"/>
      <c r="N543" s="207"/>
      <c r="O543" s="207"/>
      <c r="P543" s="207"/>
      <c r="Q543" s="207"/>
      <c r="R543" s="207" t="s">
        <v>744</v>
      </c>
      <c r="S543" s="207"/>
      <c r="T543" s="207"/>
      <c r="U543" s="207"/>
      <c r="V543" s="207"/>
    </row>
    <row r="544" spans="1:22">
      <c r="A544" s="207" t="s">
        <v>1313</v>
      </c>
      <c r="B544" s="207" t="s">
        <v>39</v>
      </c>
      <c r="C544" s="207">
        <v>5.9436</v>
      </c>
      <c r="D544" s="207">
        <v>-14.1732</v>
      </c>
      <c r="E544" s="207" t="s">
        <v>48</v>
      </c>
      <c r="F544" s="207"/>
      <c r="G544" s="207"/>
      <c r="H544" s="207"/>
      <c r="I544" s="207"/>
      <c r="J544" s="207"/>
      <c r="K544" s="207"/>
      <c r="L544" s="207"/>
      <c r="M544" s="207"/>
      <c r="N544" s="207"/>
      <c r="O544" s="207"/>
      <c r="P544" s="207"/>
      <c r="Q544" s="207"/>
      <c r="R544" s="207" t="s">
        <v>744</v>
      </c>
      <c r="S544" s="207"/>
      <c r="T544" s="207"/>
      <c r="U544" s="207"/>
      <c r="V544" s="207"/>
    </row>
    <row r="545" spans="1:22">
      <c r="A545" s="207" t="s">
        <v>1314</v>
      </c>
      <c r="B545" s="207" t="s">
        <v>39</v>
      </c>
      <c r="C545" s="207">
        <v>3.2004000000000001</v>
      </c>
      <c r="D545" s="207">
        <v>-14.1732</v>
      </c>
      <c r="E545" s="207" t="s">
        <v>48</v>
      </c>
      <c r="F545" s="207"/>
      <c r="G545" s="207"/>
      <c r="H545" s="207"/>
      <c r="I545" s="207"/>
      <c r="J545" s="207"/>
      <c r="K545" s="207"/>
      <c r="L545" s="207"/>
      <c r="M545" s="207"/>
      <c r="N545" s="207"/>
      <c r="O545" s="207"/>
      <c r="P545" s="207"/>
      <c r="Q545" s="207"/>
      <c r="R545" s="207" t="s">
        <v>744</v>
      </c>
      <c r="S545" s="207"/>
      <c r="T545" s="207"/>
      <c r="U545" s="207"/>
      <c r="V545" s="207"/>
    </row>
    <row r="546" spans="1:22">
      <c r="A546" s="207" t="s">
        <v>1315</v>
      </c>
      <c r="B546" s="207" t="s">
        <v>39</v>
      </c>
      <c r="C546" s="207">
        <v>2.286</v>
      </c>
      <c r="D546" s="207">
        <v>-14.1732</v>
      </c>
      <c r="E546" s="207" t="s">
        <v>48</v>
      </c>
      <c r="F546" s="207"/>
      <c r="G546" s="207"/>
      <c r="H546" s="207"/>
      <c r="I546" s="207"/>
      <c r="J546" s="207"/>
      <c r="K546" s="207"/>
      <c r="L546" s="207"/>
      <c r="M546" s="207"/>
      <c r="N546" s="207"/>
      <c r="O546" s="207"/>
      <c r="P546" s="207"/>
      <c r="Q546" s="207"/>
      <c r="R546" s="207" t="s">
        <v>744</v>
      </c>
      <c r="S546" s="207"/>
      <c r="T546" s="207"/>
      <c r="U546" s="207"/>
      <c r="V546" s="207"/>
    </row>
    <row r="547" spans="1:22">
      <c r="A547" s="207" t="s">
        <v>1316</v>
      </c>
      <c r="B547" s="207" t="s">
        <v>39</v>
      </c>
      <c r="C547" s="207">
        <v>-0.4572</v>
      </c>
      <c r="D547" s="207">
        <v>-14.1732</v>
      </c>
      <c r="E547" s="207" t="s">
        <v>48</v>
      </c>
      <c r="F547" s="207"/>
      <c r="G547" s="207"/>
      <c r="H547" s="207"/>
      <c r="I547" s="207"/>
      <c r="J547" s="207"/>
      <c r="K547" s="207"/>
      <c r="L547" s="207"/>
      <c r="M547" s="207"/>
      <c r="N547" s="207"/>
      <c r="O547" s="207"/>
      <c r="P547" s="207"/>
      <c r="Q547" s="207"/>
      <c r="R547" s="207" t="s">
        <v>744</v>
      </c>
      <c r="S547" s="207"/>
      <c r="T547" s="207"/>
      <c r="U547" s="207"/>
      <c r="V547" s="207"/>
    </row>
    <row r="548" spans="1:22">
      <c r="A548" s="207" t="s">
        <v>1317</v>
      </c>
      <c r="B548" s="207" t="s">
        <v>39</v>
      </c>
      <c r="C548" s="207">
        <v>-1.3715999999999999</v>
      </c>
      <c r="D548" s="207">
        <v>-14.1732</v>
      </c>
      <c r="E548" s="207" t="s">
        <v>48</v>
      </c>
      <c r="F548" s="207"/>
      <c r="G548" s="207"/>
      <c r="H548" s="207"/>
      <c r="I548" s="207"/>
      <c r="J548" s="207"/>
      <c r="K548" s="207"/>
      <c r="L548" s="207"/>
      <c r="M548" s="207"/>
      <c r="N548" s="207"/>
      <c r="O548" s="207"/>
      <c r="P548" s="207"/>
      <c r="Q548" s="207"/>
      <c r="R548" s="207" t="s">
        <v>744</v>
      </c>
      <c r="S548" s="207"/>
      <c r="T548" s="207"/>
      <c r="U548" s="207"/>
      <c r="V548" s="207"/>
    </row>
    <row r="549" spans="1:22">
      <c r="A549" s="207" t="s">
        <v>1318</v>
      </c>
      <c r="B549" s="207" t="s">
        <v>39</v>
      </c>
      <c r="C549" s="207">
        <v>-4.1147999999999998</v>
      </c>
      <c r="D549" s="207">
        <v>-14.1732</v>
      </c>
      <c r="E549" s="207" t="s">
        <v>48</v>
      </c>
      <c r="F549" s="207"/>
      <c r="G549" s="207"/>
      <c r="H549" s="207"/>
      <c r="I549" s="207"/>
      <c r="J549" s="207"/>
      <c r="K549" s="207"/>
      <c r="L549" s="207"/>
      <c r="M549" s="207"/>
      <c r="N549" s="207"/>
      <c r="O549" s="207"/>
      <c r="P549" s="207"/>
      <c r="Q549" s="207"/>
      <c r="R549" s="207" t="s">
        <v>744</v>
      </c>
      <c r="S549" s="207"/>
      <c r="T549" s="207"/>
      <c r="U549" s="207"/>
      <c r="V549" s="207"/>
    </row>
    <row r="550" spans="1:22">
      <c r="A550" s="207" t="s">
        <v>1319</v>
      </c>
      <c r="B550" s="207" t="s">
        <v>157</v>
      </c>
      <c r="C550" s="207">
        <v>14.1732</v>
      </c>
      <c r="D550" s="207">
        <v>6.8579999999999997</v>
      </c>
      <c r="E550" s="207" t="s">
        <v>156</v>
      </c>
      <c r="F550" s="207"/>
      <c r="G550" s="207"/>
      <c r="H550" s="207"/>
      <c r="I550" s="207"/>
      <c r="J550" s="207"/>
      <c r="K550" s="207"/>
      <c r="L550" s="207"/>
      <c r="M550" s="207"/>
      <c r="N550" s="207"/>
      <c r="O550" s="207"/>
      <c r="P550" s="207"/>
      <c r="Q550" s="207"/>
      <c r="R550" s="207" t="s">
        <v>744</v>
      </c>
      <c r="S550" s="207"/>
      <c r="T550" s="207"/>
      <c r="U550" s="207"/>
      <c r="V550" s="207" t="s">
        <v>744</v>
      </c>
    </row>
    <row r="551" spans="1:22">
      <c r="A551" s="207" t="s">
        <v>1320</v>
      </c>
      <c r="B551" s="207" t="s">
        <v>157</v>
      </c>
      <c r="C551" s="207">
        <v>13.258800000000001</v>
      </c>
      <c r="D551" s="207">
        <v>6.8579999999999997</v>
      </c>
      <c r="E551" s="207" t="s">
        <v>156</v>
      </c>
      <c r="F551" s="207"/>
      <c r="G551" s="207"/>
      <c r="H551" s="207"/>
      <c r="I551" s="207"/>
      <c r="J551" s="207"/>
      <c r="K551" s="207"/>
      <c r="L551" s="207"/>
      <c r="M551" s="207"/>
      <c r="N551" s="207"/>
      <c r="O551" s="207"/>
      <c r="P551" s="207"/>
      <c r="Q551" s="207"/>
      <c r="R551" s="207" t="s">
        <v>744</v>
      </c>
      <c r="S551" s="207"/>
      <c r="T551" s="207"/>
      <c r="U551" s="207"/>
      <c r="V551" s="207" t="s">
        <v>744</v>
      </c>
    </row>
    <row r="552" spans="1:22">
      <c r="A552" s="207" t="s">
        <v>1321</v>
      </c>
      <c r="B552" s="207" t="s">
        <v>151</v>
      </c>
      <c r="C552" s="207">
        <v>12.3444</v>
      </c>
      <c r="D552" s="207">
        <v>6.8579999999999997</v>
      </c>
      <c r="E552" s="207" t="s">
        <v>150</v>
      </c>
      <c r="F552" s="207"/>
      <c r="G552" s="207"/>
      <c r="H552" s="207"/>
      <c r="I552" s="207"/>
      <c r="J552" s="207"/>
      <c r="K552" s="207"/>
      <c r="L552" s="207"/>
      <c r="M552" s="207"/>
      <c r="N552" s="207"/>
      <c r="O552" s="207"/>
      <c r="P552" s="207"/>
      <c r="Q552" s="207"/>
      <c r="R552" s="207" t="s">
        <v>744</v>
      </c>
      <c r="S552" s="207"/>
      <c r="T552" s="207"/>
      <c r="U552" s="207"/>
      <c r="V552" s="207" t="s">
        <v>744</v>
      </c>
    </row>
    <row r="553" spans="1:22">
      <c r="A553" s="207" t="s">
        <v>1322</v>
      </c>
      <c r="B553" s="207" t="s">
        <v>151</v>
      </c>
      <c r="C553" s="207">
        <v>11.43</v>
      </c>
      <c r="D553" s="207">
        <v>6.8579999999999997</v>
      </c>
      <c r="E553" s="207" t="s">
        <v>150</v>
      </c>
      <c r="F553" s="207"/>
      <c r="G553" s="207"/>
      <c r="H553" s="207"/>
      <c r="I553" s="207"/>
      <c r="J553" s="207"/>
      <c r="K553" s="207"/>
      <c r="L553" s="207"/>
      <c r="M553" s="207"/>
      <c r="N553" s="207"/>
      <c r="O553" s="207"/>
      <c r="P553" s="207"/>
      <c r="Q553" s="207"/>
      <c r="R553" s="207" t="s">
        <v>744</v>
      </c>
      <c r="S553" s="207"/>
      <c r="T553" s="207"/>
      <c r="U553" s="207"/>
      <c r="V553" s="207" t="s">
        <v>744</v>
      </c>
    </row>
    <row r="554" spans="1:22">
      <c r="A554" s="207" t="s">
        <v>1323</v>
      </c>
      <c r="B554" s="207" t="s">
        <v>39</v>
      </c>
      <c r="C554" s="207">
        <v>-5.0292000000000003</v>
      </c>
      <c r="D554" s="207">
        <v>-14.1732</v>
      </c>
      <c r="E554" s="207" t="s">
        <v>48</v>
      </c>
      <c r="F554" s="207"/>
      <c r="G554" s="207"/>
      <c r="H554" s="207"/>
      <c r="I554" s="207"/>
      <c r="J554" s="207"/>
      <c r="K554" s="207"/>
      <c r="L554" s="207"/>
      <c r="M554" s="207"/>
      <c r="N554" s="207"/>
      <c r="O554" s="207"/>
      <c r="P554" s="207"/>
      <c r="Q554" s="207"/>
      <c r="R554" s="207" t="s">
        <v>744</v>
      </c>
      <c r="S554" s="207"/>
      <c r="T554" s="207"/>
      <c r="U554" s="207"/>
      <c r="V554" s="207"/>
    </row>
    <row r="555" spans="1:22">
      <c r="A555" s="207" t="s">
        <v>1324</v>
      </c>
      <c r="B555" s="207" t="s">
        <v>39</v>
      </c>
      <c r="C555" s="207">
        <v>-7.7724000000000002</v>
      </c>
      <c r="D555" s="207">
        <v>-14.1732</v>
      </c>
      <c r="E555" s="207" t="s">
        <v>48</v>
      </c>
      <c r="F555" s="207"/>
      <c r="G555" s="207"/>
      <c r="H555" s="207"/>
      <c r="I555" s="207"/>
      <c r="J555" s="207"/>
      <c r="K555" s="207"/>
      <c r="L555" s="207"/>
      <c r="M555" s="207"/>
      <c r="N555" s="207"/>
      <c r="O555" s="207"/>
      <c r="P555" s="207"/>
      <c r="Q555" s="207"/>
      <c r="R555" s="207" t="s">
        <v>744</v>
      </c>
      <c r="S555" s="207"/>
      <c r="T555" s="207"/>
      <c r="U555" s="207"/>
      <c r="V555" s="207"/>
    </row>
    <row r="556" spans="1:22">
      <c r="A556" s="207" t="s">
        <v>1325</v>
      </c>
      <c r="B556" s="207" t="s">
        <v>39</v>
      </c>
      <c r="C556" s="207">
        <v>-12.3444</v>
      </c>
      <c r="D556" s="207">
        <v>-14.1732</v>
      </c>
      <c r="E556" s="207" t="s">
        <v>48</v>
      </c>
      <c r="F556" s="207"/>
      <c r="G556" s="207"/>
      <c r="H556" s="207"/>
      <c r="I556" s="207"/>
      <c r="J556" s="207"/>
      <c r="K556" s="207"/>
      <c r="L556" s="207"/>
      <c r="M556" s="207"/>
      <c r="N556" s="207"/>
      <c r="O556" s="207"/>
      <c r="P556" s="207"/>
      <c r="Q556" s="207"/>
      <c r="R556" s="207" t="s">
        <v>744</v>
      </c>
      <c r="S556" s="207"/>
      <c r="T556" s="207"/>
      <c r="U556" s="207"/>
      <c r="V556" s="207"/>
    </row>
    <row r="557" spans="1:22">
      <c r="A557" s="207" t="s">
        <v>1326</v>
      </c>
      <c r="B557" s="207" t="s">
        <v>51</v>
      </c>
      <c r="C557" s="207">
        <v>-16.916399999999999</v>
      </c>
      <c r="D557" s="207">
        <v>-15.0876</v>
      </c>
      <c r="E557" s="207" t="s">
        <v>48</v>
      </c>
      <c r="F557" s="207"/>
      <c r="G557" s="207"/>
      <c r="H557" s="207"/>
      <c r="I557" s="207"/>
      <c r="J557" s="207"/>
      <c r="K557" s="207"/>
      <c r="L557" s="207"/>
      <c r="M557" s="207"/>
      <c r="N557" s="207"/>
      <c r="O557" s="207"/>
      <c r="P557" s="207"/>
      <c r="Q557" s="207"/>
      <c r="R557" s="207" t="s">
        <v>744</v>
      </c>
      <c r="S557" s="207" t="s">
        <v>1000</v>
      </c>
      <c r="T557" s="207"/>
      <c r="U557" s="207"/>
      <c r="V557" s="207" t="s">
        <v>1001</v>
      </c>
    </row>
    <row r="558" spans="1:22">
      <c r="A558" s="207" t="s">
        <v>1327</v>
      </c>
      <c r="B558" s="207" t="s">
        <v>54</v>
      </c>
      <c r="C558" s="207">
        <v>-17.8308</v>
      </c>
      <c r="D558" s="207">
        <v>-15.0876</v>
      </c>
      <c r="E558" s="207" t="s">
        <v>48</v>
      </c>
      <c r="F558" s="207"/>
      <c r="G558" s="207"/>
      <c r="H558" s="207"/>
      <c r="I558" s="207"/>
      <c r="J558" s="207"/>
      <c r="K558" s="207"/>
      <c r="L558" s="207"/>
      <c r="M558" s="207"/>
      <c r="N558" s="207"/>
      <c r="O558" s="207"/>
      <c r="P558" s="207"/>
      <c r="Q558" s="207"/>
      <c r="R558" s="207" t="s">
        <v>744</v>
      </c>
      <c r="S558" s="207" t="s">
        <v>1000</v>
      </c>
      <c r="T558" s="207"/>
      <c r="U558" s="207"/>
      <c r="V558" s="207" t="s">
        <v>1001</v>
      </c>
    </row>
    <row r="559" spans="1:22">
      <c r="A559" s="207" t="s">
        <v>1328</v>
      </c>
      <c r="B559" s="207" t="s">
        <v>39</v>
      </c>
      <c r="C559" s="207">
        <v>12.3444</v>
      </c>
      <c r="D559" s="207">
        <v>-14.1732</v>
      </c>
      <c r="E559" s="207" t="s">
        <v>48</v>
      </c>
      <c r="F559" s="207"/>
      <c r="G559" s="207"/>
      <c r="H559" s="207"/>
      <c r="I559" s="207"/>
      <c r="J559" s="207"/>
      <c r="K559" s="207"/>
      <c r="L559" s="207"/>
      <c r="M559" s="207"/>
      <c r="N559" s="207"/>
      <c r="O559" s="207"/>
      <c r="P559" s="207"/>
      <c r="Q559" s="207"/>
      <c r="R559" s="207" t="s">
        <v>744</v>
      </c>
      <c r="S559" s="207"/>
      <c r="T559" s="207"/>
      <c r="U559" s="207"/>
      <c r="V559" s="207"/>
    </row>
    <row r="560" spans="1:22">
      <c r="A560" s="207" t="s">
        <v>1329</v>
      </c>
      <c r="B560" s="207" t="s">
        <v>39</v>
      </c>
      <c r="C560" s="207">
        <v>10.515599999999999</v>
      </c>
      <c r="D560" s="207">
        <v>-14.1732</v>
      </c>
      <c r="E560" s="207" t="s">
        <v>48</v>
      </c>
      <c r="F560" s="207"/>
      <c r="G560" s="207"/>
      <c r="H560" s="207"/>
      <c r="I560" s="207"/>
      <c r="J560" s="207"/>
      <c r="K560" s="207"/>
      <c r="L560" s="207"/>
      <c r="M560" s="207"/>
      <c r="N560" s="207"/>
      <c r="O560" s="207"/>
      <c r="P560" s="207"/>
      <c r="Q560" s="207"/>
      <c r="R560" s="207" t="s">
        <v>744</v>
      </c>
      <c r="S560" s="207"/>
      <c r="T560" s="207"/>
      <c r="U560" s="207"/>
      <c r="V560" s="207"/>
    </row>
    <row r="561" spans="1:22">
      <c r="A561" s="207" t="s">
        <v>1330</v>
      </c>
      <c r="B561" s="207" t="s">
        <v>39</v>
      </c>
      <c r="C561" s="207">
        <v>9.6012000000000004</v>
      </c>
      <c r="D561" s="207">
        <v>-13.258800000000001</v>
      </c>
      <c r="E561" s="207" t="s">
        <v>48</v>
      </c>
      <c r="F561" s="207"/>
      <c r="G561" s="207"/>
      <c r="H561" s="207"/>
      <c r="I561" s="207"/>
      <c r="J561" s="207"/>
      <c r="K561" s="207"/>
      <c r="L561" s="207"/>
      <c r="M561" s="207"/>
      <c r="N561" s="207"/>
      <c r="O561" s="207"/>
      <c r="P561" s="207"/>
      <c r="Q561" s="207"/>
      <c r="R561" s="207" t="s">
        <v>744</v>
      </c>
      <c r="S561" s="207"/>
      <c r="T561" s="207"/>
      <c r="U561" s="207"/>
      <c r="V561" s="207"/>
    </row>
    <row r="562" spans="1:22">
      <c r="A562" s="207" t="s">
        <v>1331</v>
      </c>
      <c r="B562" s="207" t="s">
        <v>39</v>
      </c>
      <c r="C562" s="207">
        <v>6.8579999999999997</v>
      </c>
      <c r="D562" s="207">
        <v>-13.258800000000001</v>
      </c>
      <c r="E562" s="207" t="s">
        <v>48</v>
      </c>
      <c r="F562" s="207"/>
      <c r="G562" s="207"/>
      <c r="H562" s="207"/>
      <c r="I562" s="207"/>
      <c r="J562" s="207"/>
      <c r="K562" s="207"/>
      <c r="L562" s="207"/>
      <c r="M562" s="207"/>
      <c r="N562" s="207"/>
      <c r="O562" s="207"/>
      <c r="P562" s="207"/>
      <c r="Q562" s="207"/>
      <c r="R562" s="207" t="s">
        <v>744</v>
      </c>
      <c r="S562" s="207"/>
      <c r="T562" s="207"/>
      <c r="U562" s="207"/>
      <c r="V562" s="207"/>
    </row>
    <row r="563" spans="1:22">
      <c r="A563" s="207" t="s">
        <v>1332</v>
      </c>
      <c r="B563" s="207" t="s">
        <v>39</v>
      </c>
      <c r="C563" s="207">
        <v>5.9436</v>
      </c>
      <c r="D563" s="207">
        <v>-13.258800000000001</v>
      </c>
      <c r="E563" s="207" t="s">
        <v>48</v>
      </c>
      <c r="F563" s="207"/>
      <c r="G563" s="207"/>
      <c r="H563" s="207"/>
      <c r="I563" s="207"/>
      <c r="J563" s="207"/>
      <c r="K563" s="207"/>
      <c r="L563" s="207"/>
      <c r="M563" s="207"/>
      <c r="N563" s="207"/>
      <c r="O563" s="207"/>
      <c r="P563" s="207"/>
      <c r="Q563" s="207"/>
      <c r="R563" s="207" t="s">
        <v>744</v>
      </c>
      <c r="S563" s="207"/>
      <c r="T563" s="207"/>
      <c r="U563" s="207"/>
      <c r="V563" s="207"/>
    </row>
    <row r="564" spans="1:22">
      <c r="A564" s="207" t="s">
        <v>1333</v>
      </c>
      <c r="B564" s="207" t="s">
        <v>39</v>
      </c>
      <c r="C564" s="207">
        <v>3.2004000000000001</v>
      </c>
      <c r="D564" s="207">
        <v>-13.258800000000001</v>
      </c>
      <c r="E564" s="207" t="s">
        <v>48</v>
      </c>
      <c r="F564" s="207"/>
      <c r="G564" s="207"/>
      <c r="H564" s="207"/>
      <c r="I564" s="207"/>
      <c r="J564" s="207"/>
      <c r="K564" s="207"/>
      <c r="L564" s="207"/>
      <c r="M564" s="207"/>
      <c r="N564" s="207"/>
      <c r="O564" s="207"/>
      <c r="P564" s="207"/>
      <c r="Q564" s="207"/>
      <c r="R564" s="207" t="s">
        <v>744</v>
      </c>
      <c r="S564" s="207"/>
      <c r="T564" s="207"/>
      <c r="U564" s="207"/>
      <c r="V564" s="207"/>
    </row>
    <row r="565" spans="1:22">
      <c r="A565" s="207" t="s">
        <v>1334</v>
      </c>
      <c r="B565" s="207" t="s">
        <v>39</v>
      </c>
      <c r="C565" s="207">
        <v>2.286</v>
      </c>
      <c r="D565" s="207">
        <v>-13.258800000000001</v>
      </c>
      <c r="E565" s="207" t="s">
        <v>48</v>
      </c>
      <c r="F565" s="207"/>
      <c r="G565" s="207"/>
      <c r="H565" s="207"/>
      <c r="I565" s="207"/>
      <c r="J565" s="207"/>
      <c r="K565" s="207"/>
      <c r="L565" s="207"/>
      <c r="M565" s="207"/>
      <c r="N565" s="207"/>
      <c r="O565" s="207"/>
      <c r="P565" s="207"/>
      <c r="Q565" s="207"/>
      <c r="R565" s="207" t="s">
        <v>744</v>
      </c>
      <c r="S565" s="207"/>
      <c r="T565" s="207"/>
      <c r="U565" s="207"/>
      <c r="V565" s="207"/>
    </row>
    <row r="566" spans="1:22">
      <c r="A566" s="207" t="s">
        <v>1335</v>
      </c>
      <c r="B566" s="207" t="s">
        <v>39</v>
      </c>
      <c r="C566" s="207">
        <v>-0.4572</v>
      </c>
      <c r="D566" s="207">
        <v>-13.258800000000001</v>
      </c>
      <c r="E566" s="207" t="s">
        <v>48</v>
      </c>
      <c r="F566" s="207"/>
      <c r="G566" s="207"/>
      <c r="H566" s="207"/>
      <c r="I566" s="207"/>
      <c r="J566" s="207"/>
      <c r="K566" s="207"/>
      <c r="L566" s="207"/>
      <c r="M566" s="207"/>
      <c r="N566" s="207"/>
      <c r="O566" s="207"/>
      <c r="P566" s="207"/>
      <c r="Q566" s="207"/>
      <c r="R566" s="207" t="s">
        <v>744</v>
      </c>
      <c r="S566" s="207"/>
      <c r="T566" s="207"/>
      <c r="U566" s="207"/>
      <c r="V566" s="207"/>
    </row>
    <row r="567" spans="1:22">
      <c r="A567" s="207" t="s">
        <v>1336</v>
      </c>
      <c r="B567" s="207" t="s">
        <v>39</v>
      </c>
      <c r="C567" s="207">
        <v>-1.3715999999999999</v>
      </c>
      <c r="D567" s="207">
        <v>-13.258800000000001</v>
      </c>
      <c r="E567" s="207" t="s">
        <v>48</v>
      </c>
      <c r="F567" s="207"/>
      <c r="G567" s="207"/>
      <c r="H567" s="207"/>
      <c r="I567" s="207"/>
      <c r="J567" s="207"/>
      <c r="K567" s="207"/>
      <c r="L567" s="207"/>
      <c r="M567" s="207"/>
      <c r="N567" s="207"/>
      <c r="O567" s="207"/>
      <c r="P567" s="207"/>
      <c r="Q567" s="207"/>
      <c r="R567" s="207" t="s">
        <v>744</v>
      </c>
      <c r="S567" s="207"/>
      <c r="T567" s="207"/>
      <c r="U567" s="207"/>
      <c r="V567" s="207"/>
    </row>
    <row r="568" spans="1:22">
      <c r="A568" s="207" t="s">
        <v>1337</v>
      </c>
      <c r="B568" s="207" t="s">
        <v>39</v>
      </c>
      <c r="C568" s="207">
        <v>-4.1147999999999998</v>
      </c>
      <c r="D568" s="207">
        <v>-13.258800000000001</v>
      </c>
      <c r="E568" s="207" t="s">
        <v>48</v>
      </c>
      <c r="F568" s="207"/>
      <c r="G568" s="207"/>
      <c r="H568" s="207"/>
      <c r="I568" s="207"/>
      <c r="J568" s="207"/>
      <c r="K568" s="207"/>
      <c r="L568" s="207"/>
      <c r="M568" s="207"/>
      <c r="N568" s="207"/>
      <c r="O568" s="207"/>
      <c r="P568" s="207"/>
      <c r="Q568" s="207"/>
      <c r="R568" s="207" t="s">
        <v>744</v>
      </c>
      <c r="S568" s="207"/>
      <c r="T568" s="207"/>
      <c r="U568" s="207"/>
      <c r="V568" s="207"/>
    </row>
    <row r="569" spans="1:22">
      <c r="A569" s="207" t="s">
        <v>1338</v>
      </c>
      <c r="B569" s="207" t="s">
        <v>39</v>
      </c>
      <c r="C569" s="207">
        <v>-5.0292000000000003</v>
      </c>
      <c r="D569" s="207">
        <v>-13.258800000000001</v>
      </c>
      <c r="E569" s="207" t="s">
        <v>48</v>
      </c>
      <c r="F569" s="207"/>
      <c r="G569" s="207"/>
      <c r="H569" s="207"/>
      <c r="I569" s="207"/>
      <c r="J569" s="207"/>
      <c r="K569" s="207"/>
      <c r="L569" s="207"/>
      <c r="M569" s="207"/>
      <c r="N569" s="207"/>
      <c r="O569" s="207"/>
      <c r="P569" s="207"/>
      <c r="Q569" s="207"/>
      <c r="R569" s="207" t="s">
        <v>744</v>
      </c>
      <c r="S569" s="207"/>
      <c r="T569" s="207"/>
      <c r="U569" s="207"/>
      <c r="V569" s="207"/>
    </row>
    <row r="570" spans="1:22">
      <c r="A570" s="207" t="s">
        <v>1339</v>
      </c>
      <c r="B570" s="207" t="s">
        <v>39</v>
      </c>
      <c r="C570" s="207">
        <v>-9.6012000000000004</v>
      </c>
      <c r="D570" s="207">
        <v>-13.258800000000001</v>
      </c>
      <c r="E570" s="207" t="s">
        <v>48</v>
      </c>
      <c r="F570" s="207"/>
      <c r="G570" s="207"/>
      <c r="H570" s="207"/>
      <c r="I570" s="207"/>
      <c r="J570" s="207"/>
      <c r="K570" s="207"/>
      <c r="L570" s="207"/>
      <c r="M570" s="207"/>
      <c r="N570" s="207"/>
      <c r="O570" s="207"/>
      <c r="P570" s="207"/>
      <c r="Q570" s="207"/>
      <c r="R570" s="207" t="s">
        <v>744</v>
      </c>
      <c r="S570" s="207"/>
      <c r="T570" s="207"/>
      <c r="U570" s="207"/>
      <c r="V570" s="207"/>
    </row>
    <row r="571" spans="1:22">
      <c r="A571" s="207" t="s">
        <v>1340</v>
      </c>
      <c r="B571" s="207" t="s">
        <v>56</v>
      </c>
      <c r="C571" s="207">
        <v>-17.8308</v>
      </c>
      <c r="D571" s="207">
        <v>-14.1732</v>
      </c>
      <c r="E571" s="207" t="s">
        <v>48</v>
      </c>
      <c r="F571" s="207"/>
      <c r="G571" s="207"/>
      <c r="H571" s="207"/>
      <c r="I571" s="207"/>
      <c r="J571" s="207"/>
      <c r="K571" s="207"/>
      <c r="L571" s="207"/>
      <c r="M571" s="207"/>
      <c r="N571" s="207"/>
      <c r="O571" s="207"/>
      <c r="P571" s="207"/>
      <c r="Q571" s="207"/>
      <c r="R571" s="207" t="s">
        <v>744</v>
      </c>
      <c r="S571" s="207" t="s">
        <v>1000</v>
      </c>
      <c r="T571" s="207"/>
      <c r="U571" s="207"/>
      <c r="V571" s="207" t="s">
        <v>1001</v>
      </c>
    </row>
    <row r="572" spans="1:22">
      <c r="A572" s="207" t="s">
        <v>1341</v>
      </c>
      <c r="B572" s="207" t="s">
        <v>39</v>
      </c>
      <c r="C572" s="207">
        <v>12.3444</v>
      </c>
      <c r="D572" s="207">
        <v>-13.258800000000001</v>
      </c>
      <c r="E572" s="207" t="s">
        <v>48</v>
      </c>
      <c r="F572" s="207"/>
      <c r="G572" s="207"/>
      <c r="H572" s="207"/>
      <c r="I572" s="207"/>
      <c r="J572" s="207"/>
      <c r="K572" s="207"/>
      <c r="L572" s="207"/>
      <c r="M572" s="207"/>
      <c r="N572" s="207"/>
      <c r="O572" s="207"/>
      <c r="P572" s="207"/>
      <c r="Q572" s="207"/>
      <c r="R572" s="207" t="s">
        <v>744</v>
      </c>
      <c r="S572" s="207"/>
      <c r="T572" s="207"/>
      <c r="U572" s="207"/>
      <c r="V572" s="207"/>
    </row>
    <row r="573" spans="1:22">
      <c r="A573" s="207" t="s">
        <v>1342</v>
      </c>
      <c r="B573" s="207" t="s">
        <v>39</v>
      </c>
      <c r="C573" s="207">
        <v>10.515599999999999</v>
      </c>
      <c r="D573" s="207">
        <v>-13.258800000000001</v>
      </c>
      <c r="E573" s="207" t="s">
        <v>48</v>
      </c>
      <c r="F573" s="207"/>
      <c r="G573" s="207"/>
      <c r="H573" s="207"/>
      <c r="I573" s="207"/>
      <c r="J573" s="207"/>
      <c r="K573" s="207"/>
      <c r="L573" s="207"/>
      <c r="M573" s="207"/>
      <c r="N573" s="207"/>
      <c r="O573" s="207"/>
      <c r="P573" s="207"/>
      <c r="Q573" s="207"/>
      <c r="R573" s="207" t="s">
        <v>744</v>
      </c>
      <c r="S573" s="207"/>
      <c r="T573" s="207"/>
      <c r="U573" s="207"/>
      <c r="V573" s="207"/>
    </row>
    <row r="574" spans="1:22">
      <c r="A574" s="207" t="s">
        <v>1343</v>
      </c>
      <c r="B574" s="207" t="s">
        <v>39</v>
      </c>
      <c r="C574" s="207">
        <v>9.6012000000000004</v>
      </c>
      <c r="D574" s="207">
        <v>-12.3444</v>
      </c>
      <c r="E574" s="207" t="s">
        <v>48</v>
      </c>
      <c r="F574" s="207"/>
      <c r="G574" s="207"/>
      <c r="H574" s="207"/>
      <c r="I574" s="207"/>
      <c r="J574" s="207"/>
      <c r="K574" s="207"/>
      <c r="L574" s="207"/>
      <c r="M574" s="207"/>
      <c r="N574" s="207"/>
      <c r="O574" s="207"/>
      <c r="P574" s="207"/>
      <c r="Q574" s="207"/>
      <c r="R574" s="207" t="s">
        <v>744</v>
      </c>
      <c r="S574" s="207"/>
      <c r="T574" s="207"/>
      <c r="U574" s="207"/>
      <c r="V574" s="207"/>
    </row>
    <row r="575" spans="1:22">
      <c r="A575" s="207" t="s">
        <v>1344</v>
      </c>
      <c r="B575" s="207" t="s">
        <v>39</v>
      </c>
      <c r="C575" s="207">
        <v>6.8579999999999997</v>
      </c>
      <c r="D575" s="207">
        <v>-12.3444</v>
      </c>
      <c r="E575" s="207" t="s">
        <v>48</v>
      </c>
      <c r="F575" s="207"/>
      <c r="G575" s="207"/>
      <c r="H575" s="207"/>
      <c r="I575" s="207"/>
      <c r="J575" s="207"/>
      <c r="K575" s="207"/>
      <c r="L575" s="207"/>
      <c r="M575" s="207"/>
      <c r="N575" s="207"/>
      <c r="O575" s="207"/>
      <c r="P575" s="207"/>
      <c r="Q575" s="207"/>
      <c r="R575" s="207" t="s">
        <v>744</v>
      </c>
      <c r="S575" s="207"/>
      <c r="T575" s="207"/>
      <c r="U575" s="207"/>
      <c r="V575" s="207"/>
    </row>
    <row r="576" spans="1:22">
      <c r="A576" s="207" t="s">
        <v>1345</v>
      </c>
      <c r="B576" s="207" t="s">
        <v>39</v>
      </c>
      <c r="C576" s="207">
        <v>5.9436</v>
      </c>
      <c r="D576" s="207">
        <v>-12.3444</v>
      </c>
      <c r="E576" s="207" t="s">
        <v>48</v>
      </c>
      <c r="F576" s="207"/>
      <c r="G576" s="207"/>
      <c r="H576" s="207"/>
      <c r="I576" s="207"/>
      <c r="J576" s="207"/>
      <c r="K576" s="207"/>
      <c r="L576" s="207"/>
      <c r="M576" s="207"/>
      <c r="N576" s="207"/>
      <c r="O576" s="207"/>
      <c r="P576" s="207"/>
      <c r="Q576" s="207"/>
      <c r="R576" s="207" t="s">
        <v>744</v>
      </c>
      <c r="S576" s="207"/>
      <c r="T576" s="207"/>
      <c r="U576" s="207"/>
      <c r="V576" s="207"/>
    </row>
    <row r="577" spans="1:22">
      <c r="A577" s="207" t="s">
        <v>1346</v>
      </c>
      <c r="B577" s="207" t="s">
        <v>39</v>
      </c>
      <c r="C577" s="207">
        <v>3.2004000000000001</v>
      </c>
      <c r="D577" s="207">
        <v>-12.3444</v>
      </c>
      <c r="E577" s="207" t="s">
        <v>48</v>
      </c>
      <c r="F577" s="207"/>
      <c r="G577" s="207"/>
      <c r="H577" s="207"/>
      <c r="I577" s="207"/>
      <c r="J577" s="207"/>
      <c r="K577" s="207"/>
      <c r="L577" s="207"/>
      <c r="M577" s="207"/>
      <c r="N577" s="207"/>
      <c r="O577" s="207"/>
      <c r="P577" s="207"/>
      <c r="Q577" s="207"/>
      <c r="R577" s="207" t="s">
        <v>744</v>
      </c>
      <c r="S577" s="207"/>
      <c r="T577" s="207"/>
      <c r="U577" s="207"/>
      <c r="V577" s="207"/>
    </row>
    <row r="578" spans="1:22">
      <c r="A578" s="207" t="s">
        <v>1347</v>
      </c>
      <c r="B578" s="207" t="s">
        <v>39</v>
      </c>
      <c r="C578" s="207">
        <v>2.286</v>
      </c>
      <c r="D578" s="207">
        <v>-12.3444</v>
      </c>
      <c r="E578" s="207" t="s">
        <v>48</v>
      </c>
      <c r="F578" s="207"/>
      <c r="G578" s="207"/>
      <c r="H578" s="207"/>
      <c r="I578" s="207"/>
      <c r="J578" s="207"/>
      <c r="K578" s="207"/>
      <c r="L578" s="207"/>
      <c r="M578" s="207"/>
      <c r="N578" s="207"/>
      <c r="O578" s="207"/>
      <c r="P578" s="207"/>
      <c r="Q578" s="207"/>
      <c r="R578" s="207" t="s">
        <v>744</v>
      </c>
      <c r="S578" s="207"/>
      <c r="T578" s="207"/>
      <c r="U578" s="207"/>
      <c r="V578" s="207"/>
    </row>
    <row r="579" spans="1:22">
      <c r="A579" s="207" t="s">
        <v>1348</v>
      </c>
      <c r="B579" s="207" t="s">
        <v>39</v>
      </c>
      <c r="C579" s="207">
        <v>-0.4572</v>
      </c>
      <c r="D579" s="207">
        <v>-12.3444</v>
      </c>
      <c r="E579" s="207" t="s">
        <v>48</v>
      </c>
      <c r="F579" s="207"/>
      <c r="G579" s="207"/>
      <c r="H579" s="207"/>
      <c r="I579" s="207"/>
      <c r="J579" s="207"/>
      <c r="K579" s="207"/>
      <c r="L579" s="207"/>
      <c r="M579" s="207"/>
      <c r="N579" s="207"/>
      <c r="O579" s="207"/>
      <c r="P579" s="207"/>
      <c r="Q579" s="207"/>
      <c r="R579" s="207" t="s">
        <v>744</v>
      </c>
      <c r="S579" s="207"/>
      <c r="T579" s="207"/>
      <c r="U579" s="207"/>
      <c r="V579" s="207"/>
    </row>
    <row r="580" spans="1:22">
      <c r="A580" s="207" t="s">
        <v>1349</v>
      </c>
      <c r="B580" s="207" t="s">
        <v>39</v>
      </c>
      <c r="C580" s="207">
        <v>-1.3715999999999999</v>
      </c>
      <c r="D580" s="207">
        <v>-12.3444</v>
      </c>
      <c r="E580" s="207" t="s">
        <v>48</v>
      </c>
      <c r="F580" s="207"/>
      <c r="G580" s="207"/>
      <c r="H580" s="207"/>
      <c r="I580" s="207"/>
      <c r="J580" s="207"/>
      <c r="K580" s="207"/>
      <c r="L580" s="207"/>
      <c r="M580" s="207"/>
      <c r="N580" s="207"/>
      <c r="O580" s="207"/>
      <c r="P580" s="207"/>
      <c r="Q580" s="207"/>
      <c r="R580" s="207" t="s">
        <v>744</v>
      </c>
      <c r="S580" s="207"/>
      <c r="T580" s="207"/>
      <c r="U580" s="207"/>
      <c r="V580" s="207"/>
    </row>
    <row r="581" spans="1:22">
      <c r="A581" s="207" t="s">
        <v>1350</v>
      </c>
      <c r="B581" s="207" t="s">
        <v>39</v>
      </c>
      <c r="C581" s="207">
        <v>-4.1147999999999998</v>
      </c>
      <c r="D581" s="207">
        <v>-12.3444</v>
      </c>
      <c r="E581" s="207" t="s">
        <v>48</v>
      </c>
      <c r="F581" s="207"/>
      <c r="G581" s="207"/>
      <c r="H581" s="207"/>
      <c r="I581" s="207"/>
      <c r="J581" s="207"/>
      <c r="K581" s="207"/>
      <c r="L581" s="207"/>
      <c r="M581" s="207"/>
      <c r="N581" s="207"/>
      <c r="O581" s="207"/>
      <c r="P581" s="207"/>
      <c r="Q581" s="207"/>
      <c r="R581" s="207" t="s">
        <v>744</v>
      </c>
      <c r="S581" s="207"/>
      <c r="T581" s="207"/>
      <c r="U581" s="207"/>
      <c r="V581" s="207"/>
    </row>
    <row r="582" spans="1:22">
      <c r="A582" s="207" t="s">
        <v>1351</v>
      </c>
      <c r="B582" s="207" t="s">
        <v>39</v>
      </c>
      <c r="C582" s="207">
        <v>-5.0292000000000003</v>
      </c>
      <c r="D582" s="207">
        <v>-12.3444</v>
      </c>
      <c r="E582" s="207" t="s">
        <v>48</v>
      </c>
      <c r="F582" s="207"/>
      <c r="G582" s="207"/>
      <c r="H582" s="207"/>
      <c r="I582" s="207"/>
      <c r="J582" s="207"/>
      <c r="K582" s="207"/>
      <c r="L582" s="207"/>
      <c r="M582" s="207"/>
      <c r="N582" s="207"/>
      <c r="O582" s="207"/>
      <c r="P582" s="207"/>
      <c r="Q582" s="207"/>
      <c r="R582" s="207" t="s">
        <v>744</v>
      </c>
      <c r="S582" s="207"/>
      <c r="T582" s="207"/>
      <c r="U582" s="207"/>
      <c r="V582" s="207"/>
    </row>
    <row r="583" spans="1:22">
      <c r="A583" s="207" t="s">
        <v>1352</v>
      </c>
      <c r="B583" s="207" t="s">
        <v>39</v>
      </c>
      <c r="C583" s="207">
        <v>-7.7724000000000002</v>
      </c>
      <c r="D583" s="207">
        <v>-12.3444</v>
      </c>
      <c r="E583" s="207" t="s">
        <v>48</v>
      </c>
      <c r="F583" s="207"/>
      <c r="G583" s="207"/>
      <c r="H583" s="207"/>
      <c r="I583" s="207"/>
      <c r="J583" s="207"/>
      <c r="K583" s="207"/>
      <c r="L583" s="207"/>
      <c r="M583" s="207"/>
      <c r="N583" s="207"/>
      <c r="O583" s="207"/>
      <c r="P583" s="207"/>
      <c r="Q583" s="207"/>
      <c r="R583" s="207" t="s">
        <v>744</v>
      </c>
      <c r="S583" s="207"/>
      <c r="T583" s="207"/>
      <c r="U583" s="207"/>
      <c r="V583" s="207"/>
    </row>
    <row r="584" spans="1:22">
      <c r="A584" s="207" t="s">
        <v>1353</v>
      </c>
      <c r="B584" s="207" t="s">
        <v>39</v>
      </c>
      <c r="C584" s="207">
        <v>-16.916399999999999</v>
      </c>
      <c r="D584" s="207">
        <v>-12.3444</v>
      </c>
      <c r="E584" s="207" t="s">
        <v>48</v>
      </c>
      <c r="F584" s="207"/>
      <c r="G584" s="207"/>
      <c r="H584" s="207"/>
      <c r="I584" s="207"/>
      <c r="J584" s="207"/>
      <c r="K584" s="207"/>
      <c r="L584" s="207"/>
      <c r="M584" s="207"/>
      <c r="N584" s="207"/>
      <c r="O584" s="207"/>
      <c r="P584" s="207"/>
      <c r="Q584" s="207"/>
      <c r="R584" s="207" t="s">
        <v>744</v>
      </c>
      <c r="S584" s="207"/>
      <c r="T584" s="207"/>
      <c r="U584" s="207"/>
      <c r="V584" s="207"/>
    </row>
    <row r="585" spans="1:22">
      <c r="A585" s="207" t="s">
        <v>1354</v>
      </c>
      <c r="B585" s="207" t="s">
        <v>39</v>
      </c>
      <c r="C585" s="207">
        <v>12.3444</v>
      </c>
      <c r="D585" s="207">
        <v>-12.3444</v>
      </c>
      <c r="E585" s="207" t="s">
        <v>48</v>
      </c>
      <c r="F585" s="207"/>
      <c r="G585" s="207"/>
      <c r="H585" s="207"/>
      <c r="I585" s="207"/>
      <c r="J585" s="207"/>
      <c r="K585" s="207"/>
      <c r="L585" s="207"/>
      <c r="M585" s="207"/>
      <c r="N585" s="207"/>
      <c r="O585" s="207"/>
      <c r="P585" s="207"/>
      <c r="Q585" s="207"/>
      <c r="R585" s="207" t="s">
        <v>744</v>
      </c>
      <c r="S585" s="207"/>
      <c r="T585" s="207"/>
      <c r="U585" s="207"/>
      <c r="V585" s="207"/>
    </row>
    <row r="586" spans="1:22">
      <c r="A586" s="207" t="s">
        <v>1355</v>
      </c>
      <c r="B586" s="207" t="s">
        <v>39</v>
      </c>
      <c r="C586" s="207">
        <v>10.515599999999999</v>
      </c>
      <c r="D586" s="207">
        <v>-12.3444</v>
      </c>
      <c r="E586" s="207" t="s">
        <v>48</v>
      </c>
      <c r="F586" s="207"/>
      <c r="G586" s="207"/>
      <c r="H586" s="207"/>
      <c r="I586" s="207"/>
      <c r="J586" s="207"/>
      <c r="K586" s="207"/>
      <c r="L586" s="207"/>
      <c r="M586" s="207"/>
      <c r="N586" s="207"/>
      <c r="O586" s="207"/>
      <c r="P586" s="207"/>
      <c r="Q586" s="207"/>
      <c r="R586" s="207" t="s">
        <v>744</v>
      </c>
      <c r="S586" s="207"/>
      <c r="T586" s="207"/>
      <c r="U586" s="207"/>
      <c r="V586" s="207"/>
    </row>
    <row r="587" spans="1:22">
      <c r="A587" s="207" t="s">
        <v>1356</v>
      </c>
      <c r="B587" s="207" t="s">
        <v>39</v>
      </c>
      <c r="C587" s="207">
        <v>9.6012000000000004</v>
      </c>
      <c r="D587" s="207">
        <v>-11.43</v>
      </c>
      <c r="E587" s="207" t="s">
        <v>48</v>
      </c>
      <c r="F587" s="207"/>
      <c r="G587" s="207"/>
      <c r="H587" s="207"/>
      <c r="I587" s="207"/>
      <c r="J587" s="207"/>
      <c r="K587" s="207"/>
      <c r="L587" s="207"/>
      <c r="M587" s="207"/>
      <c r="N587" s="207"/>
      <c r="O587" s="207"/>
      <c r="P587" s="207"/>
      <c r="Q587" s="207"/>
      <c r="R587" s="207" t="s">
        <v>744</v>
      </c>
      <c r="S587" s="207"/>
      <c r="T587" s="207"/>
      <c r="U587" s="207"/>
      <c r="V587" s="207"/>
    </row>
    <row r="588" spans="1:22">
      <c r="A588" s="207" t="s">
        <v>1357</v>
      </c>
      <c r="B588" s="207" t="s">
        <v>39</v>
      </c>
      <c r="C588" s="207">
        <v>6.8579999999999997</v>
      </c>
      <c r="D588" s="207">
        <v>-11.43</v>
      </c>
      <c r="E588" s="207" t="s">
        <v>48</v>
      </c>
      <c r="F588" s="207"/>
      <c r="G588" s="207"/>
      <c r="H588" s="207"/>
      <c r="I588" s="207"/>
      <c r="J588" s="207"/>
      <c r="K588" s="207"/>
      <c r="L588" s="207"/>
      <c r="M588" s="207"/>
      <c r="N588" s="207"/>
      <c r="O588" s="207"/>
      <c r="P588" s="207"/>
      <c r="Q588" s="207"/>
      <c r="R588" s="207" t="s">
        <v>744</v>
      </c>
      <c r="S588" s="207"/>
      <c r="T588" s="207"/>
      <c r="U588" s="207"/>
      <c r="V588" s="207"/>
    </row>
    <row r="589" spans="1:22">
      <c r="A589" s="207" t="s">
        <v>1358</v>
      </c>
      <c r="B589" s="207" t="s">
        <v>39</v>
      </c>
      <c r="C589" s="207">
        <v>5.9436</v>
      </c>
      <c r="D589" s="207">
        <v>-11.43</v>
      </c>
      <c r="E589" s="207" t="s">
        <v>48</v>
      </c>
      <c r="F589" s="207"/>
      <c r="G589" s="207"/>
      <c r="H589" s="207"/>
      <c r="I589" s="207"/>
      <c r="J589" s="207"/>
      <c r="K589" s="207"/>
      <c r="L589" s="207"/>
      <c r="M589" s="207"/>
      <c r="N589" s="207"/>
      <c r="O589" s="207"/>
      <c r="P589" s="207"/>
      <c r="Q589" s="207"/>
      <c r="R589" s="207" t="s">
        <v>744</v>
      </c>
      <c r="S589" s="207"/>
      <c r="T589" s="207"/>
      <c r="U589" s="207"/>
      <c r="V589" s="207"/>
    </row>
    <row r="590" spans="1:22">
      <c r="A590" s="207" t="s">
        <v>1359</v>
      </c>
      <c r="B590" s="207" t="s">
        <v>39</v>
      </c>
      <c r="C590" s="207">
        <v>3.2004000000000001</v>
      </c>
      <c r="D590" s="207">
        <v>-11.43</v>
      </c>
      <c r="E590" s="207" t="s">
        <v>48</v>
      </c>
      <c r="F590" s="207"/>
      <c r="G590" s="207"/>
      <c r="H590" s="207"/>
      <c r="I590" s="207"/>
      <c r="J590" s="207"/>
      <c r="K590" s="207"/>
      <c r="L590" s="207"/>
      <c r="M590" s="207"/>
      <c r="N590" s="207"/>
      <c r="O590" s="207"/>
      <c r="P590" s="207"/>
      <c r="Q590" s="207"/>
      <c r="R590" s="207" t="s">
        <v>744</v>
      </c>
      <c r="S590" s="207"/>
      <c r="T590" s="207"/>
      <c r="U590" s="207"/>
      <c r="V590" s="207"/>
    </row>
    <row r="591" spans="1:22">
      <c r="A591" s="207" t="s">
        <v>1360</v>
      </c>
      <c r="B591" s="207" t="s">
        <v>39</v>
      </c>
      <c r="C591" s="207">
        <v>2.286</v>
      </c>
      <c r="D591" s="207">
        <v>-11.43</v>
      </c>
      <c r="E591" s="207" t="s">
        <v>48</v>
      </c>
      <c r="F591" s="207"/>
      <c r="G591" s="207"/>
      <c r="H591" s="207"/>
      <c r="I591" s="207"/>
      <c r="J591" s="207"/>
      <c r="K591" s="207"/>
      <c r="L591" s="207"/>
      <c r="M591" s="207"/>
      <c r="N591" s="207"/>
      <c r="O591" s="207"/>
      <c r="P591" s="207"/>
      <c r="Q591" s="207"/>
      <c r="R591" s="207" t="s">
        <v>744</v>
      </c>
      <c r="S591" s="207"/>
      <c r="T591" s="207"/>
      <c r="U591" s="207"/>
      <c r="V591" s="207"/>
    </row>
    <row r="592" spans="1:22">
      <c r="A592" s="207" t="s">
        <v>1361</v>
      </c>
      <c r="B592" s="207" t="s">
        <v>39</v>
      </c>
      <c r="C592" s="207">
        <v>-0.4572</v>
      </c>
      <c r="D592" s="207">
        <v>-11.43</v>
      </c>
      <c r="E592" s="207" t="s">
        <v>48</v>
      </c>
      <c r="F592" s="207"/>
      <c r="G592" s="207"/>
      <c r="H592" s="207"/>
      <c r="I592" s="207"/>
      <c r="J592" s="207"/>
      <c r="K592" s="207"/>
      <c r="L592" s="207"/>
      <c r="M592" s="207"/>
      <c r="N592" s="207"/>
      <c r="O592" s="207"/>
      <c r="P592" s="207"/>
      <c r="Q592" s="207"/>
      <c r="R592" s="207" t="s">
        <v>744</v>
      </c>
      <c r="S592" s="207"/>
      <c r="T592" s="207"/>
      <c r="U592" s="207"/>
      <c r="V592" s="207"/>
    </row>
    <row r="593" spans="1:22">
      <c r="A593" s="207" t="s">
        <v>1362</v>
      </c>
      <c r="B593" s="207" t="s">
        <v>39</v>
      </c>
      <c r="C593" s="207">
        <v>-1.3715999999999999</v>
      </c>
      <c r="D593" s="207">
        <v>-11.43</v>
      </c>
      <c r="E593" s="207" t="s">
        <v>48</v>
      </c>
      <c r="F593" s="207"/>
      <c r="G593" s="207"/>
      <c r="H593" s="207"/>
      <c r="I593" s="207"/>
      <c r="J593" s="207"/>
      <c r="K593" s="207"/>
      <c r="L593" s="207"/>
      <c r="M593" s="207"/>
      <c r="N593" s="207"/>
      <c r="O593" s="207"/>
      <c r="P593" s="207"/>
      <c r="Q593" s="207"/>
      <c r="R593" s="207" t="s">
        <v>744</v>
      </c>
      <c r="S593" s="207"/>
      <c r="T593" s="207"/>
      <c r="U593" s="207"/>
      <c r="V593" s="207"/>
    </row>
    <row r="594" spans="1:22">
      <c r="A594" s="207" t="s">
        <v>1363</v>
      </c>
      <c r="B594" s="207" t="s">
        <v>39</v>
      </c>
      <c r="C594" s="207">
        <v>-4.1147999999999998</v>
      </c>
      <c r="D594" s="207">
        <v>-11.43</v>
      </c>
      <c r="E594" s="207" t="s">
        <v>48</v>
      </c>
      <c r="F594" s="207"/>
      <c r="G594" s="207"/>
      <c r="H594" s="207"/>
      <c r="I594" s="207"/>
      <c r="J594" s="207"/>
      <c r="K594" s="207"/>
      <c r="L594" s="207"/>
      <c r="M594" s="207"/>
      <c r="N594" s="207"/>
      <c r="O594" s="207"/>
      <c r="P594" s="207"/>
      <c r="Q594" s="207"/>
      <c r="R594" s="207" t="s">
        <v>744</v>
      </c>
      <c r="S594" s="207"/>
      <c r="T594" s="207"/>
      <c r="U594" s="207"/>
      <c r="V594" s="207"/>
    </row>
    <row r="595" spans="1:22">
      <c r="A595" s="207" t="s">
        <v>1364</v>
      </c>
      <c r="B595" s="207" t="s">
        <v>39</v>
      </c>
      <c r="C595" s="207">
        <v>-5.0292000000000003</v>
      </c>
      <c r="D595" s="207">
        <v>-11.43</v>
      </c>
      <c r="E595" s="207" t="s">
        <v>48</v>
      </c>
      <c r="F595" s="207"/>
      <c r="G595" s="207"/>
      <c r="H595" s="207"/>
      <c r="I595" s="207"/>
      <c r="J595" s="207"/>
      <c r="K595" s="207"/>
      <c r="L595" s="207"/>
      <c r="M595" s="207"/>
      <c r="N595" s="207"/>
      <c r="O595" s="207"/>
      <c r="P595" s="207"/>
      <c r="Q595" s="207"/>
      <c r="R595" s="207" t="s">
        <v>744</v>
      </c>
      <c r="S595" s="207"/>
      <c r="T595" s="207"/>
      <c r="U595" s="207"/>
      <c r="V595" s="207"/>
    </row>
    <row r="596" spans="1:22">
      <c r="A596" s="207" t="s">
        <v>1365</v>
      </c>
      <c r="B596" s="207" t="s">
        <v>39</v>
      </c>
      <c r="C596" s="207">
        <v>-14.1732</v>
      </c>
      <c r="D596" s="207">
        <v>-11.43</v>
      </c>
      <c r="E596" s="207" t="s">
        <v>48</v>
      </c>
      <c r="F596" s="207"/>
      <c r="G596" s="207"/>
      <c r="H596" s="207"/>
      <c r="I596" s="207"/>
      <c r="J596" s="207"/>
      <c r="K596" s="207"/>
      <c r="L596" s="207"/>
      <c r="M596" s="207"/>
      <c r="N596" s="207"/>
      <c r="O596" s="207"/>
      <c r="P596" s="207"/>
      <c r="Q596" s="207"/>
      <c r="R596" s="207" t="s">
        <v>744</v>
      </c>
      <c r="S596" s="207"/>
      <c r="T596" s="207"/>
      <c r="U596" s="207"/>
      <c r="V596" s="207"/>
    </row>
    <row r="597" spans="1:22">
      <c r="A597" s="207" t="s">
        <v>1366</v>
      </c>
      <c r="B597" s="207" t="s">
        <v>58</v>
      </c>
      <c r="C597" s="207">
        <v>-15.0876</v>
      </c>
      <c r="D597" s="207">
        <v>-11.43</v>
      </c>
      <c r="E597" s="207" t="s">
        <v>48</v>
      </c>
      <c r="F597" s="207"/>
      <c r="G597" s="207"/>
      <c r="H597" s="207"/>
      <c r="I597" s="207"/>
      <c r="J597" s="207"/>
      <c r="K597" s="207"/>
      <c r="L597" s="207"/>
      <c r="M597" s="207"/>
      <c r="N597" s="207"/>
      <c r="O597" s="207"/>
      <c r="P597" s="207"/>
      <c r="Q597" s="207"/>
      <c r="R597" s="207" t="s">
        <v>744</v>
      </c>
      <c r="S597" s="207" t="s">
        <v>1000</v>
      </c>
      <c r="T597" s="207"/>
      <c r="U597" s="207"/>
      <c r="V597" s="207" t="s">
        <v>1001</v>
      </c>
    </row>
    <row r="598" spans="1:22">
      <c r="A598" s="207" t="s">
        <v>1367</v>
      </c>
      <c r="B598" s="207" t="s">
        <v>39</v>
      </c>
      <c r="C598" s="207">
        <v>12.3444</v>
      </c>
      <c r="D598" s="207">
        <v>-11.43</v>
      </c>
      <c r="E598" s="207" t="s">
        <v>48</v>
      </c>
      <c r="F598" s="207"/>
      <c r="G598" s="207"/>
      <c r="H598" s="207"/>
      <c r="I598" s="207"/>
      <c r="J598" s="207"/>
      <c r="K598" s="207"/>
      <c r="L598" s="207"/>
      <c r="M598" s="207"/>
      <c r="N598" s="207"/>
      <c r="O598" s="207"/>
      <c r="P598" s="207"/>
      <c r="Q598" s="207"/>
      <c r="R598" s="207" t="s">
        <v>744</v>
      </c>
      <c r="S598" s="207"/>
      <c r="T598" s="207"/>
      <c r="U598" s="207"/>
      <c r="V598" s="207"/>
    </row>
    <row r="599" spans="1:22">
      <c r="A599" s="207" t="s">
        <v>1368</v>
      </c>
      <c r="B599" s="207" t="s">
        <v>39</v>
      </c>
      <c r="C599" s="207">
        <v>10.515599999999999</v>
      </c>
      <c r="D599" s="207">
        <v>-11.43</v>
      </c>
      <c r="E599" s="207" t="s">
        <v>48</v>
      </c>
      <c r="F599" s="207"/>
      <c r="G599" s="207"/>
      <c r="H599" s="207"/>
      <c r="I599" s="207"/>
      <c r="J599" s="207"/>
      <c r="K599" s="207"/>
      <c r="L599" s="207"/>
      <c r="M599" s="207"/>
      <c r="N599" s="207"/>
      <c r="O599" s="207"/>
      <c r="P599" s="207"/>
      <c r="Q599" s="207"/>
      <c r="R599" s="207" t="s">
        <v>744</v>
      </c>
      <c r="S599" s="207"/>
      <c r="T599" s="207"/>
      <c r="U599" s="207"/>
      <c r="V599" s="207"/>
    </row>
    <row r="600" spans="1:22">
      <c r="A600" s="207" t="s">
        <v>1369</v>
      </c>
      <c r="B600" s="207" t="s">
        <v>39</v>
      </c>
      <c r="C600" s="207">
        <v>9.6012000000000004</v>
      </c>
      <c r="D600" s="207">
        <v>-10.515599999999999</v>
      </c>
      <c r="E600" s="207" t="s">
        <v>48</v>
      </c>
      <c r="F600" s="207"/>
      <c r="G600" s="207"/>
      <c r="H600" s="207"/>
      <c r="I600" s="207"/>
      <c r="J600" s="207"/>
      <c r="K600" s="207"/>
      <c r="L600" s="207"/>
      <c r="M600" s="207"/>
      <c r="N600" s="207"/>
      <c r="O600" s="207"/>
      <c r="P600" s="207"/>
      <c r="Q600" s="207"/>
      <c r="R600" s="207" t="s">
        <v>744</v>
      </c>
      <c r="S600" s="207"/>
      <c r="T600" s="207"/>
      <c r="U600" s="207"/>
      <c r="V600" s="207"/>
    </row>
    <row r="601" spans="1:22">
      <c r="A601" s="207" t="s">
        <v>1370</v>
      </c>
      <c r="B601" s="207" t="s">
        <v>39</v>
      </c>
      <c r="C601" s="207">
        <v>6.8579999999999997</v>
      </c>
      <c r="D601" s="207">
        <v>-10.515599999999999</v>
      </c>
      <c r="E601" s="207" t="s">
        <v>48</v>
      </c>
      <c r="F601" s="207"/>
      <c r="G601" s="207"/>
      <c r="H601" s="207"/>
      <c r="I601" s="207"/>
      <c r="J601" s="207"/>
      <c r="K601" s="207"/>
      <c r="L601" s="207"/>
      <c r="M601" s="207"/>
      <c r="N601" s="207"/>
      <c r="O601" s="207"/>
      <c r="P601" s="207"/>
      <c r="Q601" s="207"/>
      <c r="R601" s="207" t="s">
        <v>744</v>
      </c>
      <c r="S601" s="207"/>
      <c r="T601" s="207"/>
      <c r="U601" s="207"/>
      <c r="V601" s="207"/>
    </row>
    <row r="602" spans="1:22">
      <c r="A602" s="207" t="s">
        <v>1371</v>
      </c>
      <c r="B602" s="207" t="s">
        <v>39</v>
      </c>
      <c r="C602" s="207">
        <v>5.9436</v>
      </c>
      <c r="D602" s="207">
        <v>-10.515599999999999</v>
      </c>
      <c r="E602" s="207" t="s">
        <v>48</v>
      </c>
      <c r="F602" s="207"/>
      <c r="G602" s="207"/>
      <c r="H602" s="207"/>
      <c r="I602" s="207"/>
      <c r="J602" s="207"/>
      <c r="K602" s="207"/>
      <c r="L602" s="207"/>
      <c r="M602" s="207"/>
      <c r="N602" s="207"/>
      <c r="O602" s="207"/>
      <c r="P602" s="207"/>
      <c r="Q602" s="207"/>
      <c r="R602" s="207" t="s">
        <v>744</v>
      </c>
      <c r="S602" s="207"/>
      <c r="T602" s="207"/>
      <c r="U602" s="207"/>
      <c r="V602" s="207"/>
    </row>
    <row r="603" spans="1:22">
      <c r="A603" s="207" t="s">
        <v>1372</v>
      </c>
      <c r="B603" s="207" t="s">
        <v>39</v>
      </c>
      <c r="C603" s="207">
        <v>3.2004000000000001</v>
      </c>
      <c r="D603" s="207">
        <v>-10.515599999999999</v>
      </c>
      <c r="E603" s="207" t="s">
        <v>48</v>
      </c>
      <c r="F603" s="207"/>
      <c r="G603" s="207"/>
      <c r="H603" s="207"/>
      <c r="I603" s="207"/>
      <c r="J603" s="207"/>
      <c r="K603" s="207"/>
      <c r="L603" s="207"/>
      <c r="M603" s="207"/>
      <c r="N603" s="207"/>
      <c r="O603" s="207"/>
      <c r="P603" s="207"/>
      <c r="Q603" s="207"/>
      <c r="R603" s="207" t="s">
        <v>744</v>
      </c>
      <c r="S603" s="207"/>
      <c r="T603" s="207"/>
      <c r="U603" s="207"/>
      <c r="V603" s="207"/>
    </row>
    <row r="604" spans="1:22">
      <c r="A604" s="207" t="s">
        <v>1373</v>
      </c>
      <c r="B604" s="207" t="s">
        <v>39</v>
      </c>
      <c r="C604" s="207">
        <v>2.286</v>
      </c>
      <c r="D604" s="207">
        <v>-10.515599999999999</v>
      </c>
      <c r="E604" s="207" t="s">
        <v>48</v>
      </c>
      <c r="F604" s="207"/>
      <c r="G604" s="207"/>
      <c r="H604" s="207"/>
      <c r="I604" s="207"/>
      <c r="J604" s="207"/>
      <c r="K604" s="207"/>
      <c r="L604" s="207"/>
      <c r="M604" s="207"/>
      <c r="N604" s="207"/>
      <c r="O604" s="207"/>
      <c r="P604" s="207"/>
      <c r="Q604" s="207"/>
      <c r="R604" s="207" t="s">
        <v>744</v>
      </c>
      <c r="S604" s="207"/>
      <c r="T604" s="207"/>
      <c r="U604" s="207"/>
      <c r="V604" s="207"/>
    </row>
    <row r="605" spans="1:22">
      <c r="A605" s="207" t="s">
        <v>1374</v>
      </c>
      <c r="B605" s="207" t="s">
        <v>39</v>
      </c>
      <c r="C605" s="207">
        <v>-0.4572</v>
      </c>
      <c r="D605" s="207">
        <v>-10.515599999999999</v>
      </c>
      <c r="E605" s="207" t="s">
        <v>48</v>
      </c>
      <c r="F605" s="207"/>
      <c r="G605" s="207"/>
      <c r="H605" s="207"/>
      <c r="I605" s="207"/>
      <c r="J605" s="207"/>
      <c r="K605" s="207"/>
      <c r="L605" s="207"/>
      <c r="M605" s="207"/>
      <c r="N605" s="207"/>
      <c r="O605" s="207"/>
      <c r="P605" s="207"/>
      <c r="Q605" s="207"/>
      <c r="R605" s="207" t="s">
        <v>744</v>
      </c>
      <c r="S605" s="207"/>
      <c r="T605" s="207"/>
      <c r="U605" s="207"/>
      <c r="V605" s="207"/>
    </row>
    <row r="606" spans="1:22">
      <c r="A606" s="207" t="s">
        <v>1375</v>
      </c>
      <c r="B606" s="207" t="s">
        <v>39</v>
      </c>
      <c r="C606" s="207">
        <v>-1.3715999999999999</v>
      </c>
      <c r="D606" s="207">
        <v>-10.515599999999999</v>
      </c>
      <c r="E606" s="207" t="s">
        <v>48</v>
      </c>
      <c r="F606" s="207"/>
      <c r="G606" s="207"/>
      <c r="H606" s="207"/>
      <c r="I606" s="207"/>
      <c r="J606" s="207"/>
      <c r="K606" s="207"/>
      <c r="L606" s="207"/>
      <c r="M606" s="207"/>
      <c r="N606" s="207"/>
      <c r="O606" s="207"/>
      <c r="P606" s="207"/>
      <c r="Q606" s="207"/>
      <c r="R606" s="207" t="s">
        <v>744</v>
      </c>
      <c r="S606" s="207"/>
      <c r="T606" s="207"/>
      <c r="U606" s="207"/>
      <c r="V606" s="207"/>
    </row>
    <row r="607" spans="1:22">
      <c r="A607" s="207" t="s">
        <v>1376</v>
      </c>
      <c r="B607" s="207" t="s">
        <v>39</v>
      </c>
      <c r="C607" s="207">
        <v>-4.1147999999999998</v>
      </c>
      <c r="D607" s="207">
        <v>-10.515599999999999</v>
      </c>
      <c r="E607" s="207" t="s">
        <v>48</v>
      </c>
      <c r="F607" s="207"/>
      <c r="G607" s="207"/>
      <c r="H607" s="207"/>
      <c r="I607" s="207"/>
      <c r="J607" s="207"/>
      <c r="K607" s="207"/>
      <c r="L607" s="207"/>
      <c r="M607" s="207"/>
      <c r="N607" s="207"/>
      <c r="O607" s="207"/>
      <c r="P607" s="207"/>
      <c r="Q607" s="207"/>
      <c r="R607" s="207" t="s">
        <v>744</v>
      </c>
      <c r="S607" s="207"/>
      <c r="T607" s="207"/>
      <c r="U607" s="207"/>
      <c r="V607" s="207"/>
    </row>
    <row r="608" spans="1:22">
      <c r="A608" s="207" t="s">
        <v>1377</v>
      </c>
      <c r="B608" s="207" t="s">
        <v>39</v>
      </c>
      <c r="C608" s="207">
        <v>-5.0292000000000003</v>
      </c>
      <c r="D608" s="207">
        <v>-10.515599999999999</v>
      </c>
      <c r="E608" s="207" t="s">
        <v>48</v>
      </c>
      <c r="F608" s="207"/>
      <c r="G608" s="207"/>
      <c r="H608" s="207"/>
      <c r="I608" s="207"/>
      <c r="J608" s="207"/>
      <c r="K608" s="207"/>
      <c r="L608" s="207"/>
      <c r="M608" s="207"/>
      <c r="N608" s="207"/>
      <c r="O608" s="207"/>
      <c r="P608" s="207"/>
      <c r="Q608" s="207"/>
      <c r="R608" s="207" t="s">
        <v>744</v>
      </c>
      <c r="S608" s="207"/>
      <c r="T608" s="207"/>
      <c r="U608" s="207"/>
      <c r="V608" s="207"/>
    </row>
    <row r="609" spans="1:22">
      <c r="A609" s="207" t="s">
        <v>1378</v>
      </c>
      <c r="B609" s="207" t="s">
        <v>39</v>
      </c>
      <c r="C609" s="207">
        <v>-12.3444</v>
      </c>
      <c r="D609" s="207">
        <v>-10.515599999999999</v>
      </c>
      <c r="E609" s="207" t="s">
        <v>48</v>
      </c>
      <c r="F609" s="207"/>
      <c r="G609" s="207"/>
      <c r="H609" s="207"/>
      <c r="I609" s="207"/>
      <c r="J609" s="207"/>
      <c r="K609" s="207"/>
      <c r="L609" s="207"/>
      <c r="M609" s="207"/>
      <c r="N609" s="207"/>
      <c r="O609" s="207"/>
      <c r="P609" s="207"/>
      <c r="Q609" s="207"/>
      <c r="R609" s="207" t="s">
        <v>744</v>
      </c>
      <c r="S609" s="207"/>
      <c r="T609" s="207"/>
      <c r="U609" s="207"/>
      <c r="V609" s="207"/>
    </row>
    <row r="610" spans="1:22">
      <c r="A610" s="207" t="s">
        <v>1379</v>
      </c>
      <c r="B610" s="207" t="s">
        <v>39</v>
      </c>
      <c r="C610" s="207">
        <v>-14.1732</v>
      </c>
      <c r="D610" s="207">
        <v>-10.515599999999999</v>
      </c>
      <c r="E610" s="207" t="s">
        <v>48</v>
      </c>
      <c r="F610" s="207"/>
      <c r="G610" s="207"/>
      <c r="H610" s="207"/>
      <c r="I610" s="207"/>
      <c r="J610" s="207"/>
      <c r="K610" s="207"/>
      <c r="L610" s="207"/>
      <c r="M610" s="207"/>
      <c r="N610" s="207"/>
      <c r="O610" s="207"/>
      <c r="P610" s="207"/>
      <c r="Q610" s="207"/>
      <c r="R610" s="207" t="s">
        <v>744</v>
      </c>
      <c r="S610" s="207"/>
      <c r="T610" s="207"/>
      <c r="U610" s="207"/>
      <c r="V610" s="207"/>
    </row>
    <row r="611" spans="1:22">
      <c r="A611" s="207" t="s">
        <v>1380</v>
      </c>
      <c r="B611" s="207" t="s">
        <v>39</v>
      </c>
      <c r="C611" s="207">
        <v>12.3444</v>
      </c>
      <c r="D611" s="207">
        <v>-10.515599999999999</v>
      </c>
      <c r="E611" s="207" t="s">
        <v>48</v>
      </c>
      <c r="F611" s="207"/>
      <c r="G611" s="207"/>
      <c r="H611" s="207"/>
      <c r="I611" s="207"/>
      <c r="J611" s="207"/>
      <c r="K611" s="207"/>
      <c r="L611" s="207"/>
      <c r="M611" s="207"/>
      <c r="N611" s="207"/>
      <c r="O611" s="207"/>
      <c r="P611" s="207"/>
      <c r="Q611" s="207"/>
      <c r="R611" s="207" t="s">
        <v>744</v>
      </c>
      <c r="S611" s="207"/>
      <c r="T611" s="207"/>
      <c r="U611" s="207"/>
      <c r="V611" s="207"/>
    </row>
    <row r="612" spans="1:22">
      <c r="A612" s="207" t="s">
        <v>1381</v>
      </c>
      <c r="B612" s="207" t="s">
        <v>39</v>
      </c>
      <c r="C612" s="207">
        <v>10.515599999999999</v>
      </c>
      <c r="D612" s="207">
        <v>-10.515599999999999</v>
      </c>
      <c r="E612" s="207" t="s">
        <v>48</v>
      </c>
      <c r="F612" s="207"/>
      <c r="G612" s="207"/>
      <c r="H612" s="207"/>
      <c r="I612" s="207"/>
      <c r="J612" s="207"/>
      <c r="K612" s="207"/>
      <c r="L612" s="207"/>
      <c r="M612" s="207"/>
      <c r="N612" s="207"/>
      <c r="O612" s="207"/>
      <c r="P612" s="207"/>
      <c r="Q612" s="207"/>
      <c r="R612" s="207" t="s">
        <v>744</v>
      </c>
      <c r="S612" s="207"/>
      <c r="T612" s="207"/>
      <c r="U612" s="207"/>
      <c r="V612" s="207"/>
    </row>
    <row r="613" spans="1:22">
      <c r="A613" s="207" t="s">
        <v>1382</v>
      </c>
      <c r="B613" s="207" t="s">
        <v>39</v>
      </c>
      <c r="C613" s="207">
        <v>9.6012000000000004</v>
      </c>
      <c r="D613" s="207">
        <v>-9.6012000000000004</v>
      </c>
      <c r="E613" s="207" t="s">
        <v>48</v>
      </c>
      <c r="F613" s="207"/>
      <c r="G613" s="207"/>
      <c r="H613" s="207"/>
      <c r="I613" s="207"/>
      <c r="J613" s="207"/>
      <c r="K613" s="207"/>
      <c r="L613" s="207"/>
      <c r="M613" s="207"/>
      <c r="N613" s="207"/>
      <c r="O613" s="207"/>
      <c r="P613" s="207"/>
      <c r="Q613" s="207"/>
      <c r="R613" s="207" t="s">
        <v>744</v>
      </c>
      <c r="S613" s="207"/>
      <c r="T613" s="207"/>
      <c r="U613" s="207"/>
      <c r="V613" s="207"/>
    </row>
    <row r="614" spans="1:22">
      <c r="A614" s="207" t="s">
        <v>1383</v>
      </c>
      <c r="B614" s="207" t="s">
        <v>39</v>
      </c>
      <c r="C614" s="207">
        <v>6.8579999999999997</v>
      </c>
      <c r="D614" s="207">
        <v>-9.6012000000000004</v>
      </c>
      <c r="E614" s="207" t="s">
        <v>48</v>
      </c>
      <c r="F614" s="207"/>
      <c r="G614" s="207"/>
      <c r="H614" s="207"/>
      <c r="I614" s="207"/>
      <c r="J614" s="207"/>
      <c r="K614" s="207"/>
      <c r="L614" s="207"/>
      <c r="M614" s="207"/>
      <c r="N614" s="207"/>
      <c r="O614" s="207"/>
      <c r="P614" s="207"/>
      <c r="Q614" s="207"/>
      <c r="R614" s="207" t="s">
        <v>744</v>
      </c>
      <c r="S614" s="207"/>
      <c r="T614" s="207"/>
      <c r="U614" s="207"/>
      <c r="V614" s="207"/>
    </row>
    <row r="615" spans="1:22">
      <c r="A615" s="207" t="s">
        <v>1384</v>
      </c>
      <c r="B615" s="207" t="s">
        <v>39</v>
      </c>
      <c r="C615" s="207">
        <v>5.9436</v>
      </c>
      <c r="D615" s="207">
        <v>-9.6012000000000004</v>
      </c>
      <c r="E615" s="207" t="s">
        <v>48</v>
      </c>
      <c r="F615" s="207"/>
      <c r="G615" s="207"/>
      <c r="H615" s="207"/>
      <c r="I615" s="207"/>
      <c r="J615" s="207"/>
      <c r="K615" s="207"/>
      <c r="L615" s="207"/>
      <c r="M615" s="207"/>
      <c r="N615" s="207"/>
      <c r="O615" s="207"/>
      <c r="P615" s="207"/>
      <c r="Q615" s="207"/>
      <c r="R615" s="207" t="s">
        <v>744</v>
      </c>
      <c r="S615" s="207"/>
      <c r="T615" s="207"/>
      <c r="U615" s="207"/>
      <c r="V615" s="207"/>
    </row>
    <row r="616" spans="1:22">
      <c r="A616" s="207" t="s">
        <v>1385</v>
      </c>
      <c r="B616" s="207" t="s">
        <v>39</v>
      </c>
      <c r="C616" s="207">
        <v>3.2004000000000001</v>
      </c>
      <c r="D616" s="207">
        <v>-9.6012000000000004</v>
      </c>
      <c r="E616" s="207" t="s">
        <v>48</v>
      </c>
      <c r="F616" s="207"/>
      <c r="G616" s="207"/>
      <c r="H616" s="207"/>
      <c r="I616" s="207"/>
      <c r="J616" s="207"/>
      <c r="K616" s="207"/>
      <c r="L616" s="207"/>
      <c r="M616" s="207"/>
      <c r="N616" s="207"/>
      <c r="O616" s="207"/>
      <c r="P616" s="207"/>
      <c r="Q616" s="207"/>
      <c r="R616" s="207" t="s">
        <v>744</v>
      </c>
      <c r="S616" s="207"/>
      <c r="T616" s="207"/>
      <c r="U616" s="207"/>
      <c r="V616" s="207"/>
    </row>
    <row r="617" spans="1:22">
      <c r="A617" s="207" t="s">
        <v>1386</v>
      </c>
      <c r="B617" s="207" t="s">
        <v>39</v>
      </c>
      <c r="C617" s="207">
        <v>2.286</v>
      </c>
      <c r="D617" s="207">
        <v>-9.6012000000000004</v>
      </c>
      <c r="E617" s="207" t="s">
        <v>48</v>
      </c>
      <c r="F617" s="207"/>
      <c r="G617" s="207"/>
      <c r="H617" s="207"/>
      <c r="I617" s="207"/>
      <c r="J617" s="207"/>
      <c r="K617" s="207"/>
      <c r="L617" s="207"/>
      <c r="M617" s="207"/>
      <c r="N617" s="207"/>
      <c r="O617" s="207"/>
      <c r="P617" s="207"/>
      <c r="Q617" s="207"/>
      <c r="R617" s="207" t="s">
        <v>744</v>
      </c>
      <c r="S617" s="207"/>
      <c r="T617" s="207"/>
      <c r="U617" s="207"/>
      <c r="V617" s="207"/>
    </row>
    <row r="618" spans="1:22">
      <c r="A618" s="207" t="s">
        <v>1387</v>
      </c>
      <c r="B618" s="207" t="s">
        <v>39</v>
      </c>
      <c r="C618" s="207">
        <v>-0.4572</v>
      </c>
      <c r="D618" s="207">
        <v>-9.6012000000000004</v>
      </c>
      <c r="E618" s="207" t="s">
        <v>48</v>
      </c>
      <c r="F618" s="207"/>
      <c r="G618" s="207"/>
      <c r="H618" s="207"/>
      <c r="I618" s="207"/>
      <c r="J618" s="207"/>
      <c r="K618" s="207"/>
      <c r="L618" s="207"/>
      <c r="M618" s="207"/>
      <c r="N618" s="207"/>
      <c r="O618" s="207"/>
      <c r="P618" s="207"/>
      <c r="Q618" s="207"/>
      <c r="R618" s="207" t="s">
        <v>744</v>
      </c>
      <c r="S618" s="207"/>
      <c r="T618" s="207"/>
      <c r="U618" s="207"/>
      <c r="V618" s="207"/>
    </row>
    <row r="619" spans="1:22">
      <c r="A619" s="207" t="s">
        <v>1388</v>
      </c>
      <c r="B619" s="207" t="s">
        <v>39</v>
      </c>
      <c r="C619" s="207">
        <v>-1.3715999999999999</v>
      </c>
      <c r="D619" s="207">
        <v>-9.6012000000000004</v>
      </c>
      <c r="E619" s="207" t="s">
        <v>48</v>
      </c>
      <c r="F619" s="207"/>
      <c r="G619" s="207"/>
      <c r="H619" s="207"/>
      <c r="I619" s="207"/>
      <c r="J619" s="207"/>
      <c r="K619" s="207"/>
      <c r="L619" s="207"/>
      <c r="M619" s="207"/>
      <c r="N619" s="207"/>
      <c r="O619" s="207"/>
      <c r="P619" s="207"/>
      <c r="Q619" s="207"/>
      <c r="R619" s="207" t="s">
        <v>744</v>
      </c>
      <c r="S619" s="207"/>
      <c r="T619" s="207"/>
      <c r="U619" s="207"/>
      <c r="V619" s="207"/>
    </row>
    <row r="620" spans="1:22">
      <c r="A620" s="207" t="s">
        <v>1389</v>
      </c>
      <c r="B620" s="207" t="s">
        <v>39</v>
      </c>
      <c r="C620" s="207">
        <v>-4.1147999999999998</v>
      </c>
      <c r="D620" s="207">
        <v>-9.6012000000000004</v>
      </c>
      <c r="E620" s="207" t="s">
        <v>48</v>
      </c>
      <c r="F620" s="207"/>
      <c r="G620" s="207"/>
      <c r="H620" s="207"/>
      <c r="I620" s="207"/>
      <c r="J620" s="207"/>
      <c r="K620" s="207"/>
      <c r="L620" s="207"/>
      <c r="M620" s="207"/>
      <c r="N620" s="207"/>
      <c r="O620" s="207"/>
      <c r="P620" s="207"/>
      <c r="Q620" s="207"/>
      <c r="R620" s="207" t="s">
        <v>744</v>
      </c>
      <c r="S620" s="207"/>
      <c r="T620" s="207"/>
      <c r="U620" s="207"/>
      <c r="V620" s="207"/>
    </row>
    <row r="621" spans="1:22">
      <c r="A621" s="207" t="s">
        <v>1390</v>
      </c>
      <c r="B621" s="207" t="s">
        <v>39</v>
      </c>
      <c r="C621" s="207">
        <v>-5.0292000000000003</v>
      </c>
      <c r="D621" s="207">
        <v>-9.6012000000000004</v>
      </c>
      <c r="E621" s="207" t="s">
        <v>48</v>
      </c>
      <c r="F621" s="207"/>
      <c r="G621" s="207"/>
      <c r="H621" s="207"/>
      <c r="I621" s="207"/>
      <c r="J621" s="207"/>
      <c r="K621" s="207"/>
      <c r="L621" s="207"/>
      <c r="M621" s="207"/>
      <c r="N621" s="207"/>
      <c r="O621" s="207"/>
      <c r="P621" s="207"/>
      <c r="Q621" s="207"/>
      <c r="R621" s="207" t="s">
        <v>744</v>
      </c>
      <c r="S621" s="207"/>
      <c r="T621" s="207"/>
      <c r="U621" s="207"/>
      <c r="V621" s="207"/>
    </row>
    <row r="622" spans="1:22">
      <c r="A622" s="207" t="s">
        <v>1391</v>
      </c>
      <c r="B622" s="207" t="s">
        <v>39</v>
      </c>
      <c r="C622" s="207">
        <v>-7.7724000000000002</v>
      </c>
      <c r="D622" s="207">
        <v>-9.6012000000000004</v>
      </c>
      <c r="E622" s="207" t="s">
        <v>48</v>
      </c>
      <c r="F622" s="207"/>
      <c r="G622" s="207"/>
      <c r="H622" s="207"/>
      <c r="I622" s="207"/>
      <c r="J622" s="207"/>
      <c r="K622" s="207"/>
      <c r="L622" s="207"/>
      <c r="M622" s="207"/>
      <c r="N622" s="207"/>
      <c r="O622" s="207"/>
      <c r="P622" s="207"/>
      <c r="Q622" s="207"/>
      <c r="R622" s="207" t="s">
        <v>744</v>
      </c>
      <c r="S622" s="207"/>
      <c r="T622" s="207"/>
      <c r="U622" s="207"/>
      <c r="V622" s="207"/>
    </row>
    <row r="623" spans="1:22">
      <c r="A623" s="207" t="s">
        <v>1392</v>
      </c>
      <c r="B623" s="207" t="s">
        <v>39</v>
      </c>
      <c r="C623" s="207">
        <v>10.515599999999999</v>
      </c>
      <c r="D623" s="207">
        <v>-9.6012000000000004</v>
      </c>
      <c r="E623" s="207" t="s">
        <v>48</v>
      </c>
      <c r="F623" s="207"/>
      <c r="G623" s="207"/>
      <c r="H623" s="207"/>
      <c r="I623" s="207"/>
      <c r="J623" s="207"/>
      <c r="K623" s="207"/>
      <c r="L623" s="207"/>
      <c r="M623" s="207"/>
      <c r="N623" s="207"/>
      <c r="O623" s="207"/>
      <c r="P623" s="207"/>
      <c r="Q623" s="207"/>
      <c r="R623" s="207" t="s">
        <v>744</v>
      </c>
      <c r="S623" s="207"/>
      <c r="T623" s="207"/>
      <c r="U623" s="207"/>
      <c r="V623" s="207"/>
    </row>
    <row r="624" spans="1:22">
      <c r="A624" s="207" t="s">
        <v>70</v>
      </c>
      <c r="B624" s="207" t="s">
        <v>39</v>
      </c>
      <c r="C624" s="207">
        <v>9.6012000000000004</v>
      </c>
      <c r="D624" s="207">
        <v>-8.6867999999999999</v>
      </c>
      <c r="E624" s="207" t="s">
        <v>48</v>
      </c>
      <c r="F624" s="207"/>
      <c r="G624" s="207"/>
      <c r="H624" s="207"/>
      <c r="I624" s="207"/>
      <c r="J624" s="207"/>
      <c r="K624" s="207"/>
      <c r="L624" s="207"/>
      <c r="M624" s="207"/>
      <c r="N624" s="207"/>
      <c r="O624" s="207"/>
      <c r="P624" s="207"/>
      <c r="Q624" s="207"/>
      <c r="R624" s="207" t="s">
        <v>744</v>
      </c>
      <c r="S624" s="207"/>
      <c r="T624" s="207"/>
      <c r="U624" s="207"/>
      <c r="V624" s="207"/>
    </row>
    <row r="625" spans="1:22">
      <c r="A625" s="207" t="s">
        <v>1393</v>
      </c>
      <c r="B625" s="207" t="s">
        <v>39</v>
      </c>
      <c r="C625" s="207">
        <v>6.8579999999999997</v>
      </c>
      <c r="D625" s="207">
        <v>-8.6867999999999999</v>
      </c>
      <c r="E625" s="207" t="s">
        <v>48</v>
      </c>
      <c r="F625" s="207"/>
      <c r="G625" s="207"/>
      <c r="H625" s="207"/>
      <c r="I625" s="207"/>
      <c r="J625" s="207"/>
      <c r="K625" s="207"/>
      <c r="L625" s="207"/>
      <c r="M625" s="207"/>
      <c r="N625" s="207"/>
      <c r="O625" s="207"/>
      <c r="P625" s="207"/>
      <c r="Q625" s="207"/>
      <c r="R625" s="207" t="s">
        <v>744</v>
      </c>
      <c r="S625" s="207"/>
      <c r="T625" s="207"/>
      <c r="U625" s="207"/>
      <c r="V625" s="207"/>
    </row>
    <row r="626" spans="1:22">
      <c r="A626" s="207" t="s">
        <v>1394</v>
      </c>
      <c r="B626" s="207" t="s">
        <v>39</v>
      </c>
      <c r="C626" s="207">
        <v>5.9436</v>
      </c>
      <c r="D626" s="207">
        <v>-8.6867999999999999</v>
      </c>
      <c r="E626" s="207" t="s">
        <v>48</v>
      </c>
      <c r="F626" s="207"/>
      <c r="G626" s="207"/>
      <c r="H626" s="207"/>
      <c r="I626" s="207"/>
      <c r="J626" s="207"/>
      <c r="K626" s="207"/>
      <c r="L626" s="207"/>
      <c r="M626" s="207"/>
      <c r="N626" s="207"/>
      <c r="O626" s="207"/>
      <c r="P626" s="207"/>
      <c r="Q626" s="207"/>
      <c r="R626" s="207" t="s">
        <v>744</v>
      </c>
      <c r="S626" s="207"/>
      <c r="T626" s="207"/>
      <c r="U626" s="207"/>
      <c r="V626" s="207"/>
    </row>
    <row r="627" spans="1:22">
      <c r="A627" s="207" t="s">
        <v>1395</v>
      </c>
      <c r="B627" s="207" t="s">
        <v>164</v>
      </c>
      <c r="C627" s="207">
        <v>0.4572</v>
      </c>
      <c r="D627" s="207">
        <v>13.258800000000001</v>
      </c>
      <c r="E627" s="207" t="s">
        <v>163</v>
      </c>
      <c r="F627" s="207"/>
      <c r="G627" s="207"/>
      <c r="H627" s="207"/>
      <c r="I627" s="207"/>
      <c r="J627" s="207"/>
      <c r="K627" s="207"/>
      <c r="L627" s="207"/>
      <c r="M627" s="207"/>
      <c r="N627" s="207"/>
      <c r="O627" s="207"/>
      <c r="P627" s="207"/>
      <c r="Q627" s="207"/>
      <c r="R627" s="207" t="s">
        <v>744</v>
      </c>
      <c r="S627" s="207"/>
      <c r="T627" s="207"/>
      <c r="U627" s="207"/>
      <c r="V627" s="207" t="s">
        <v>744</v>
      </c>
    </row>
    <row r="628" spans="1:22">
      <c r="A628" s="207" t="s">
        <v>1396</v>
      </c>
      <c r="B628" s="207" t="s">
        <v>39</v>
      </c>
      <c r="C628" s="207">
        <v>3.2004000000000001</v>
      </c>
      <c r="D628" s="207">
        <v>-8.6867999999999999</v>
      </c>
      <c r="E628" s="207" t="s">
        <v>48</v>
      </c>
      <c r="F628" s="207"/>
      <c r="G628" s="207"/>
      <c r="H628" s="207"/>
      <c r="I628" s="207"/>
      <c r="J628" s="207"/>
      <c r="K628" s="207"/>
      <c r="L628" s="207"/>
      <c r="M628" s="207"/>
      <c r="N628" s="207"/>
      <c r="O628" s="207"/>
      <c r="P628" s="207"/>
      <c r="Q628" s="207"/>
      <c r="R628" s="207" t="s">
        <v>744</v>
      </c>
      <c r="S628" s="207"/>
      <c r="T628" s="207"/>
      <c r="U628" s="207"/>
      <c r="V628" s="207"/>
    </row>
    <row r="629" spans="1:22">
      <c r="A629" s="207" t="s">
        <v>1397</v>
      </c>
      <c r="B629" s="207" t="s">
        <v>39</v>
      </c>
      <c r="C629" s="207">
        <v>2.286</v>
      </c>
      <c r="D629" s="207">
        <v>-8.6867999999999999</v>
      </c>
      <c r="E629" s="207" t="s">
        <v>48</v>
      </c>
      <c r="F629" s="207"/>
      <c r="G629" s="207"/>
      <c r="H629" s="207"/>
      <c r="I629" s="207"/>
      <c r="J629" s="207"/>
      <c r="K629" s="207"/>
      <c r="L629" s="207"/>
      <c r="M629" s="207"/>
      <c r="N629" s="207"/>
      <c r="O629" s="207"/>
      <c r="P629" s="207"/>
      <c r="Q629" s="207"/>
      <c r="R629" s="207" t="s">
        <v>744</v>
      </c>
      <c r="S629" s="207"/>
      <c r="T629" s="207"/>
      <c r="U629" s="207"/>
      <c r="V629" s="207"/>
    </row>
    <row r="630" spans="1:22">
      <c r="A630" s="207" t="s">
        <v>1398</v>
      </c>
      <c r="B630" s="207" t="s">
        <v>39</v>
      </c>
      <c r="C630" s="207">
        <v>-0.4572</v>
      </c>
      <c r="D630" s="207">
        <v>-8.6867999999999999</v>
      </c>
      <c r="E630" s="207" t="s">
        <v>48</v>
      </c>
      <c r="F630" s="207"/>
      <c r="G630" s="207"/>
      <c r="H630" s="207"/>
      <c r="I630" s="207"/>
      <c r="J630" s="207"/>
      <c r="K630" s="207"/>
      <c r="L630" s="207"/>
      <c r="M630" s="207"/>
      <c r="N630" s="207"/>
      <c r="O630" s="207"/>
      <c r="P630" s="207"/>
      <c r="Q630" s="207"/>
      <c r="R630" s="207" t="s">
        <v>744</v>
      </c>
      <c r="S630" s="207"/>
      <c r="T630" s="207"/>
      <c r="U630" s="207"/>
      <c r="V630" s="207"/>
    </row>
    <row r="631" spans="1:22">
      <c r="A631" s="207" t="s">
        <v>1399</v>
      </c>
      <c r="B631" s="207" t="s">
        <v>81</v>
      </c>
      <c r="C631" s="207">
        <v>-11.43</v>
      </c>
      <c r="D631" s="207">
        <v>13.258800000000001</v>
      </c>
      <c r="E631" s="207" t="s">
        <v>80</v>
      </c>
      <c r="F631" s="207"/>
      <c r="G631" s="207"/>
      <c r="H631" s="207"/>
      <c r="I631" s="207"/>
      <c r="J631" s="207"/>
      <c r="K631" s="207"/>
      <c r="L631" s="207"/>
      <c r="M631" s="207"/>
      <c r="N631" s="207"/>
      <c r="O631" s="207"/>
      <c r="P631" s="207"/>
      <c r="Q631" s="207"/>
      <c r="R631" s="207" t="s">
        <v>744</v>
      </c>
      <c r="S631" s="207"/>
      <c r="T631" s="207"/>
      <c r="U631" s="207"/>
      <c r="V631" s="207" t="s">
        <v>744</v>
      </c>
    </row>
    <row r="632" spans="1:22">
      <c r="A632" s="207" t="s">
        <v>1400</v>
      </c>
      <c r="B632" s="207" t="s">
        <v>39</v>
      </c>
      <c r="C632" s="207">
        <v>-1.3715999999999999</v>
      </c>
      <c r="D632" s="207">
        <v>-8.6867999999999999</v>
      </c>
      <c r="E632" s="207" t="s">
        <v>48</v>
      </c>
      <c r="F632" s="207"/>
      <c r="G632" s="207"/>
      <c r="H632" s="207"/>
      <c r="I632" s="207"/>
      <c r="J632" s="207"/>
      <c r="K632" s="207"/>
      <c r="L632" s="207"/>
      <c r="M632" s="207"/>
      <c r="N632" s="207"/>
      <c r="O632" s="207"/>
      <c r="P632" s="207"/>
      <c r="Q632" s="207"/>
      <c r="R632" s="207" t="s">
        <v>744</v>
      </c>
      <c r="S632" s="207"/>
      <c r="T632" s="207"/>
      <c r="U632" s="207"/>
      <c r="V632" s="207"/>
    </row>
    <row r="633" spans="1:22">
      <c r="A633" s="207" t="s">
        <v>1401</v>
      </c>
      <c r="B633" s="207" t="s">
        <v>39</v>
      </c>
      <c r="C633" s="207">
        <v>-4.1147999999999998</v>
      </c>
      <c r="D633" s="207">
        <v>-8.6867999999999999</v>
      </c>
      <c r="E633" s="207" t="s">
        <v>48</v>
      </c>
      <c r="F633" s="207"/>
      <c r="G633" s="207"/>
      <c r="H633" s="207"/>
      <c r="I633" s="207"/>
      <c r="J633" s="207"/>
      <c r="K633" s="207"/>
      <c r="L633" s="207"/>
      <c r="M633" s="207"/>
      <c r="N633" s="207"/>
      <c r="O633" s="207"/>
      <c r="P633" s="207"/>
      <c r="Q633" s="207"/>
      <c r="R633" s="207" t="s">
        <v>744</v>
      </c>
      <c r="S633" s="207"/>
      <c r="T633" s="207"/>
      <c r="U633" s="207"/>
      <c r="V633" s="207"/>
    </row>
    <row r="634" spans="1:22">
      <c r="A634" s="207" t="s">
        <v>1402</v>
      </c>
      <c r="B634" s="207" t="s">
        <v>39</v>
      </c>
      <c r="C634" s="207">
        <v>-5.0292000000000003</v>
      </c>
      <c r="D634" s="207">
        <v>-8.6867999999999999</v>
      </c>
      <c r="E634" s="207" t="s">
        <v>48</v>
      </c>
      <c r="F634" s="207"/>
      <c r="G634" s="207"/>
      <c r="H634" s="207"/>
      <c r="I634" s="207"/>
      <c r="J634" s="207"/>
      <c r="K634" s="207"/>
      <c r="L634" s="207"/>
      <c r="M634" s="207"/>
      <c r="N634" s="207"/>
      <c r="O634" s="207"/>
      <c r="P634" s="207"/>
      <c r="Q634" s="207"/>
      <c r="R634" s="207" t="s">
        <v>744</v>
      </c>
      <c r="S634" s="207"/>
      <c r="T634" s="207"/>
      <c r="U634" s="207"/>
      <c r="V634" s="207"/>
    </row>
    <row r="635" spans="1:22">
      <c r="A635" s="207" t="s">
        <v>132</v>
      </c>
      <c r="B635" s="207" t="s">
        <v>39</v>
      </c>
      <c r="C635" s="207">
        <v>16.001999999999999</v>
      </c>
      <c r="D635" s="207">
        <v>-8.6867999999999999</v>
      </c>
      <c r="E635" s="207" t="s">
        <v>48</v>
      </c>
      <c r="F635" s="207"/>
      <c r="G635" s="207"/>
      <c r="H635" s="207"/>
      <c r="I635" s="207"/>
      <c r="J635" s="207"/>
      <c r="K635" s="207"/>
      <c r="L635" s="207"/>
      <c r="M635" s="207"/>
      <c r="N635" s="207"/>
      <c r="O635" s="207"/>
      <c r="P635" s="207"/>
      <c r="Q635" s="207"/>
      <c r="R635" s="207" t="s">
        <v>744</v>
      </c>
      <c r="S635" s="207"/>
      <c r="T635" s="207"/>
      <c r="U635" s="207"/>
      <c r="V635" s="207"/>
    </row>
    <row r="636" spans="1:22">
      <c r="A636" s="207" t="s">
        <v>1403</v>
      </c>
      <c r="B636" s="207" t="s">
        <v>39</v>
      </c>
      <c r="C636" s="207">
        <v>-8.6867999999999999</v>
      </c>
      <c r="D636" s="207">
        <v>-8.6867999999999999</v>
      </c>
      <c r="E636" s="207" t="s">
        <v>48</v>
      </c>
      <c r="F636" s="207"/>
      <c r="G636" s="207"/>
      <c r="H636" s="207"/>
      <c r="I636" s="207"/>
      <c r="J636" s="207"/>
      <c r="K636" s="207"/>
      <c r="L636" s="207"/>
      <c r="M636" s="207"/>
      <c r="N636" s="207"/>
      <c r="O636" s="207"/>
      <c r="P636" s="207"/>
      <c r="Q636" s="207"/>
      <c r="R636" s="207" t="s">
        <v>744</v>
      </c>
      <c r="S636" s="207"/>
      <c r="T636" s="207"/>
      <c r="U636" s="207"/>
      <c r="V636" s="207"/>
    </row>
    <row r="637" spans="1:22">
      <c r="A637" s="207" t="s">
        <v>185</v>
      </c>
      <c r="B637" s="207" t="s">
        <v>39</v>
      </c>
      <c r="C637" s="207">
        <v>12.3444</v>
      </c>
      <c r="D637" s="207">
        <v>-8.6867999999999999</v>
      </c>
      <c r="E637" s="207" t="s">
        <v>48</v>
      </c>
      <c r="F637" s="207"/>
      <c r="G637" s="207"/>
      <c r="H637" s="207"/>
      <c r="I637" s="207"/>
      <c r="J637" s="207"/>
      <c r="K637" s="207"/>
      <c r="L637" s="207"/>
      <c r="M637" s="207"/>
      <c r="N637" s="207"/>
      <c r="O637" s="207"/>
      <c r="P637" s="207"/>
      <c r="Q637" s="207"/>
      <c r="R637" s="207" t="s">
        <v>744</v>
      </c>
      <c r="S637" s="207"/>
      <c r="T637" s="207"/>
      <c r="U637" s="207"/>
      <c r="V637" s="207"/>
    </row>
    <row r="638" spans="1:22">
      <c r="A638" s="207" t="s">
        <v>1404</v>
      </c>
      <c r="B638" s="207" t="s">
        <v>136</v>
      </c>
      <c r="C638" s="207">
        <v>11.43</v>
      </c>
      <c r="D638" s="207">
        <v>13.258800000000001</v>
      </c>
      <c r="E638" s="207" t="s">
        <v>135</v>
      </c>
      <c r="F638" s="207"/>
      <c r="G638" s="207"/>
      <c r="H638" s="207"/>
      <c r="I638" s="207"/>
      <c r="J638" s="207"/>
      <c r="K638" s="207"/>
      <c r="L638" s="207"/>
      <c r="M638" s="207"/>
      <c r="N638" s="207"/>
      <c r="O638" s="207"/>
      <c r="P638" s="207"/>
      <c r="Q638" s="207"/>
      <c r="R638" s="207" t="s">
        <v>744</v>
      </c>
      <c r="S638" s="207"/>
      <c r="T638" s="207"/>
      <c r="U638" s="207"/>
      <c r="V638" s="207" t="s">
        <v>744</v>
      </c>
    </row>
    <row r="639" spans="1:22">
      <c r="A639" s="207" t="s">
        <v>212</v>
      </c>
      <c r="B639" s="207" t="s">
        <v>39</v>
      </c>
      <c r="C639" s="207">
        <v>10.515599999999999</v>
      </c>
      <c r="D639" s="207">
        <v>-8.6867999999999999</v>
      </c>
      <c r="E639" s="207" t="s">
        <v>48</v>
      </c>
      <c r="F639" s="207"/>
      <c r="G639" s="207"/>
      <c r="H639" s="207"/>
      <c r="I639" s="207"/>
      <c r="J639" s="207"/>
      <c r="K639" s="207"/>
      <c r="L639" s="207"/>
      <c r="M639" s="207"/>
      <c r="N639" s="207"/>
      <c r="O639" s="207"/>
      <c r="P639" s="207"/>
      <c r="Q639" s="207"/>
      <c r="R639" s="207" t="s">
        <v>744</v>
      </c>
      <c r="S639" s="207"/>
      <c r="T639" s="207"/>
      <c r="U639" s="207"/>
      <c r="V639" s="207"/>
    </row>
    <row r="640" spans="1:22">
      <c r="A640" s="207" t="s">
        <v>1405</v>
      </c>
      <c r="B640" s="207" t="s">
        <v>82</v>
      </c>
      <c r="C640" s="207">
        <v>5.0292000000000003</v>
      </c>
      <c r="D640" s="207">
        <v>14.1732</v>
      </c>
      <c r="E640" s="207" t="s">
        <v>80</v>
      </c>
      <c r="F640" s="207"/>
      <c r="G640" s="207"/>
      <c r="H640" s="207"/>
      <c r="I640" s="207"/>
      <c r="J640" s="207"/>
      <c r="K640" s="207"/>
      <c r="L640" s="207"/>
      <c r="M640" s="207"/>
      <c r="N640" s="207"/>
      <c r="O640" s="207"/>
      <c r="P640" s="207"/>
      <c r="Q640" s="207"/>
      <c r="R640" s="207" t="s">
        <v>744</v>
      </c>
      <c r="S640" s="207"/>
      <c r="T640" s="207"/>
      <c r="U640" s="207"/>
      <c r="V640" s="207" t="s">
        <v>744</v>
      </c>
    </row>
    <row r="641" spans="1:22">
      <c r="A641" s="207" t="s">
        <v>1406</v>
      </c>
      <c r="B641" s="207" t="s">
        <v>39</v>
      </c>
      <c r="C641" s="207">
        <v>-7.7724000000000002</v>
      </c>
      <c r="D641" s="207">
        <v>-7.7724000000000002</v>
      </c>
      <c r="E641" s="207" t="s">
        <v>48</v>
      </c>
      <c r="F641" s="207"/>
      <c r="G641" s="207"/>
      <c r="H641" s="207"/>
      <c r="I641" s="207"/>
      <c r="J641" s="207"/>
      <c r="K641" s="207"/>
      <c r="L641" s="207"/>
      <c r="M641" s="207"/>
      <c r="N641" s="207"/>
      <c r="O641" s="207"/>
      <c r="P641" s="207"/>
      <c r="Q641" s="207"/>
      <c r="R641" s="207" t="s">
        <v>744</v>
      </c>
      <c r="S641" s="207"/>
      <c r="T641" s="207"/>
      <c r="U641" s="207"/>
      <c r="V641" s="207"/>
    </row>
    <row r="642" spans="1:22">
      <c r="A642" s="207" t="s">
        <v>1407</v>
      </c>
      <c r="B642" s="207" t="s">
        <v>39</v>
      </c>
      <c r="C642" s="207">
        <v>-8.6867999999999999</v>
      </c>
      <c r="D642" s="207">
        <v>-7.7724000000000002</v>
      </c>
      <c r="E642" s="207" t="s">
        <v>48</v>
      </c>
      <c r="F642" s="207"/>
      <c r="G642" s="207"/>
      <c r="H642" s="207"/>
      <c r="I642" s="207"/>
      <c r="J642" s="207"/>
      <c r="K642" s="207"/>
      <c r="L642" s="207"/>
      <c r="M642" s="207"/>
      <c r="N642" s="207"/>
      <c r="O642" s="207"/>
      <c r="P642" s="207"/>
      <c r="Q642" s="207"/>
      <c r="R642" s="207" t="s">
        <v>744</v>
      </c>
      <c r="S642" s="207"/>
      <c r="T642" s="207"/>
      <c r="U642" s="207"/>
      <c r="V642" s="207"/>
    </row>
    <row r="643" spans="1:22">
      <c r="A643" s="207" t="s">
        <v>1408</v>
      </c>
      <c r="B643" s="207" t="s">
        <v>39</v>
      </c>
      <c r="C643" s="207">
        <v>12.3444</v>
      </c>
      <c r="D643" s="207">
        <v>-7.7724000000000002</v>
      </c>
      <c r="E643" s="207" t="s">
        <v>48</v>
      </c>
      <c r="F643" s="207"/>
      <c r="G643" s="207"/>
      <c r="H643" s="207"/>
      <c r="I643" s="207"/>
      <c r="J643" s="207"/>
      <c r="K643" s="207"/>
      <c r="L643" s="207"/>
      <c r="M643" s="207"/>
      <c r="N643" s="207"/>
      <c r="O643" s="207"/>
      <c r="P643" s="207"/>
      <c r="Q643" s="207"/>
      <c r="R643" s="207" t="s">
        <v>744</v>
      </c>
      <c r="S643" s="207"/>
      <c r="T643" s="207"/>
      <c r="U643" s="207"/>
      <c r="V643" s="207"/>
    </row>
    <row r="644" spans="1:22">
      <c r="A644" s="207" t="s">
        <v>1409</v>
      </c>
      <c r="B644" s="207" t="s">
        <v>39</v>
      </c>
      <c r="C644" s="207">
        <v>15.0876</v>
      </c>
      <c r="D644" s="207">
        <v>-6.8579999999999997</v>
      </c>
      <c r="E644" s="207" t="s">
        <v>48</v>
      </c>
      <c r="F644" s="207"/>
      <c r="G644" s="207"/>
      <c r="H644" s="207"/>
      <c r="I644" s="207"/>
      <c r="J644" s="207"/>
      <c r="K644" s="207"/>
      <c r="L644" s="207"/>
      <c r="M644" s="207"/>
      <c r="N644" s="207"/>
      <c r="O644" s="207"/>
      <c r="P644" s="207"/>
      <c r="Q644" s="207"/>
      <c r="R644" s="207" t="s">
        <v>744</v>
      </c>
      <c r="S644" s="207"/>
      <c r="T644" s="207"/>
      <c r="U644" s="207"/>
      <c r="V644" s="207"/>
    </row>
    <row r="645" spans="1:22">
      <c r="A645" s="207" t="s">
        <v>1410</v>
      </c>
      <c r="B645" s="207" t="s">
        <v>583</v>
      </c>
      <c r="C645" s="207">
        <v>-2.286</v>
      </c>
      <c r="D645" s="207">
        <v>16.001999999999999</v>
      </c>
      <c r="E645" s="207" t="s">
        <v>750</v>
      </c>
      <c r="F645" s="207" t="s">
        <v>751</v>
      </c>
      <c r="G645" s="207">
        <v>1</v>
      </c>
      <c r="H645" s="207"/>
      <c r="I645" s="207"/>
      <c r="J645" s="207"/>
      <c r="K645" s="207"/>
      <c r="L645" s="207"/>
      <c r="M645" s="207"/>
      <c r="N645" s="207"/>
      <c r="O645" s="207"/>
      <c r="P645" s="207"/>
      <c r="Q645" s="207"/>
      <c r="R645" s="207" t="s">
        <v>752</v>
      </c>
      <c r="S645" s="207"/>
      <c r="T645" s="207"/>
      <c r="U645" s="207"/>
      <c r="V645" s="207" t="s">
        <v>744</v>
      </c>
    </row>
    <row r="646" spans="1:22">
      <c r="A646" s="207" t="s">
        <v>1411</v>
      </c>
      <c r="B646" s="207" t="s">
        <v>584</v>
      </c>
      <c r="C646" s="207">
        <v>3.2004000000000001</v>
      </c>
      <c r="D646" s="207">
        <v>13.258800000000001</v>
      </c>
      <c r="E646" s="207" t="s">
        <v>750</v>
      </c>
      <c r="F646" s="207" t="s">
        <v>751</v>
      </c>
      <c r="G646" s="207">
        <v>1</v>
      </c>
      <c r="H646" s="207"/>
      <c r="I646" s="207"/>
      <c r="J646" s="207"/>
      <c r="K646" s="207"/>
      <c r="L646" s="207"/>
      <c r="M646" s="207"/>
      <c r="N646" s="207"/>
      <c r="O646" s="207"/>
      <c r="P646" s="207"/>
      <c r="Q646" s="207"/>
      <c r="R646" s="207" t="s">
        <v>752</v>
      </c>
      <c r="S646" s="207"/>
      <c r="T646" s="207"/>
      <c r="U646" s="207"/>
      <c r="V646" s="207" t="s">
        <v>744</v>
      </c>
    </row>
    <row r="647" spans="1:22">
      <c r="A647" s="207" t="s">
        <v>1412</v>
      </c>
      <c r="B647" s="207" t="s">
        <v>585</v>
      </c>
      <c r="C647" s="207">
        <v>7.7724000000000002</v>
      </c>
      <c r="D647" s="207">
        <v>16.001999999999999</v>
      </c>
      <c r="E647" s="207" t="s">
        <v>750</v>
      </c>
      <c r="F647" s="207" t="s">
        <v>751</v>
      </c>
      <c r="G647" s="207">
        <v>1</v>
      </c>
      <c r="H647" s="207"/>
      <c r="I647" s="207"/>
      <c r="J647" s="207"/>
      <c r="K647" s="207"/>
      <c r="L647" s="207"/>
      <c r="M647" s="207"/>
      <c r="N647" s="207"/>
      <c r="O647" s="207"/>
      <c r="P647" s="207"/>
      <c r="Q647" s="207"/>
      <c r="R647" s="207" t="s">
        <v>752</v>
      </c>
      <c r="S647" s="207"/>
      <c r="T647" s="207"/>
      <c r="U647" s="207"/>
      <c r="V647" s="207" t="s">
        <v>744</v>
      </c>
    </row>
    <row r="648" spans="1:22">
      <c r="A648" s="207" t="s">
        <v>1413</v>
      </c>
      <c r="B648" s="207" t="s">
        <v>586</v>
      </c>
      <c r="C648" s="207">
        <v>10.515599999999999</v>
      </c>
      <c r="D648" s="207">
        <v>9.6012000000000004</v>
      </c>
      <c r="E648" s="207" t="s">
        <v>750</v>
      </c>
      <c r="F648" s="207" t="s">
        <v>751</v>
      </c>
      <c r="G648" s="207">
        <v>1</v>
      </c>
      <c r="H648" s="207"/>
      <c r="I648" s="207"/>
      <c r="J648" s="207"/>
      <c r="K648" s="207"/>
      <c r="L648" s="207"/>
      <c r="M648" s="207"/>
      <c r="N648" s="207"/>
      <c r="O648" s="207"/>
      <c r="P648" s="207"/>
      <c r="Q648" s="207"/>
      <c r="R648" s="207" t="s">
        <v>752</v>
      </c>
      <c r="S648" s="207"/>
      <c r="T648" s="207"/>
      <c r="U648" s="207"/>
      <c r="V648" s="207" t="s">
        <v>744</v>
      </c>
    </row>
    <row r="649" spans="1:22">
      <c r="A649" s="207" t="s">
        <v>1414</v>
      </c>
      <c r="B649" s="207" t="s">
        <v>587</v>
      </c>
      <c r="C649" s="207">
        <v>8.6867999999999999</v>
      </c>
      <c r="D649" s="207">
        <v>16.001999999999999</v>
      </c>
      <c r="E649" s="207" t="s">
        <v>844</v>
      </c>
      <c r="F649" s="207" t="s">
        <v>751</v>
      </c>
      <c r="G649" s="207">
        <v>1</v>
      </c>
      <c r="H649" s="207"/>
      <c r="I649" s="207"/>
      <c r="J649" s="207"/>
      <c r="K649" s="207"/>
      <c r="L649" s="207"/>
      <c r="M649" s="207"/>
      <c r="N649" s="207"/>
      <c r="O649" s="207"/>
      <c r="P649" s="207"/>
      <c r="Q649" s="207"/>
      <c r="R649" s="207" t="s">
        <v>752</v>
      </c>
      <c r="S649" s="207"/>
      <c r="T649" s="207"/>
      <c r="U649" s="207"/>
      <c r="V649" s="207" t="s">
        <v>744</v>
      </c>
    </row>
    <row r="650" spans="1:22">
      <c r="A650" s="207" t="s">
        <v>1415</v>
      </c>
      <c r="B650" s="207" t="s">
        <v>588</v>
      </c>
      <c r="C650" s="207">
        <v>10.515599999999999</v>
      </c>
      <c r="D650" s="207">
        <v>13.258800000000001</v>
      </c>
      <c r="E650" s="207" t="s">
        <v>844</v>
      </c>
      <c r="F650" s="207" t="s">
        <v>751</v>
      </c>
      <c r="G650" s="207">
        <v>1</v>
      </c>
      <c r="H650" s="207"/>
      <c r="I650" s="207"/>
      <c r="J650" s="207"/>
      <c r="K650" s="207"/>
      <c r="L650" s="207"/>
      <c r="M650" s="207"/>
      <c r="N650" s="207"/>
      <c r="O650" s="207"/>
      <c r="P650" s="207"/>
      <c r="Q650" s="207"/>
      <c r="R650" s="207" t="s">
        <v>752</v>
      </c>
      <c r="S650" s="207"/>
      <c r="T650" s="207"/>
      <c r="U650" s="207"/>
      <c r="V650" s="207" t="s">
        <v>744</v>
      </c>
    </row>
    <row r="651" spans="1:22">
      <c r="A651" s="207" t="s">
        <v>1416</v>
      </c>
      <c r="B651" s="207" t="s">
        <v>589</v>
      </c>
      <c r="C651" s="207">
        <v>6.8579999999999997</v>
      </c>
      <c r="D651" s="207">
        <v>14.1732</v>
      </c>
      <c r="E651" s="207" t="s">
        <v>844</v>
      </c>
      <c r="F651" s="207" t="s">
        <v>751</v>
      </c>
      <c r="G651" s="207">
        <v>1</v>
      </c>
      <c r="H651" s="207"/>
      <c r="I651" s="207"/>
      <c r="J651" s="207"/>
      <c r="K651" s="207"/>
      <c r="L651" s="207"/>
      <c r="M651" s="207"/>
      <c r="N651" s="207"/>
      <c r="O651" s="207"/>
      <c r="P651" s="207"/>
      <c r="Q651" s="207"/>
      <c r="R651" s="207" t="s">
        <v>752</v>
      </c>
      <c r="S651" s="207"/>
      <c r="T651" s="207"/>
      <c r="U651" s="207"/>
      <c r="V651" s="207" t="s">
        <v>744</v>
      </c>
    </row>
    <row r="652" spans="1:22">
      <c r="A652" s="207" t="s">
        <v>1417</v>
      </c>
      <c r="B652" s="207" t="s">
        <v>39</v>
      </c>
      <c r="C652" s="207">
        <v>16.916399999999999</v>
      </c>
      <c r="D652" s="207">
        <v>-4.1147999999999998</v>
      </c>
      <c r="E652" s="207" t="s">
        <v>48</v>
      </c>
      <c r="F652" s="207"/>
      <c r="G652" s="207"/>
      <c r="H652" s="207"/>
      <c r="I652" s="207"/>
      <c r="J652" s="207"/>
      <c r="K652" s="207"/>
      <c r="L652" s="207"/>
      <c r="M652" s="207"/>
      <c r="N652" s="207"/>
      <c r="O652" s="207"/>
      <c r="P652" s="207"/>
      <c r="Q652" s="207"/>
      <c r="R652" s="207" t="s">
        <v>744</v>
      </c>
      <c r="S652" s="207"/>
      <c r="T652" s="207"/>
      <c r="U652" s="207"/>
      <c r="V652" s="207"/>
    </row>
    <row r="653" spans="1:22">
      <c r="A653" s="207" t="s">
        <v>1418</v>
      </c>
      <c r="B653" s="207" t="s">
        <v>39</v>
      </c>
      <c r="C653" s="207">
        <v>16.001999999999999</v>
      </c>
      <c r="D653" s="207">
        <v>-4.1147999999999998</v>
      </c>
      <c r="E653" s="207" t="s">
        <v>48</v>
      </c>
      <c r="F653" s="207"/>
      <c r="G653" s="207"/>
      <c r="H653" s="207"/>
      <c r="I653" s="207"/>
      <c r="J653" s="207"/>
      <c r="K653" s="207"/>
      <c r="L653" s="207"/>
      <c r="M653" s="207"/>
      <c r="N653" s="207"/>
      <c r="O653" s="207"/>
      <c r="P653" s="207"/>
      <c r="Q653" s="207"/>
      <c r="R653" s="207" t="s">
        <v>744</v>
      </c>
      <c r="S653" s="207"/>
      <c r="T653" s="207"/>
      <c r="U653" s="207"/>
      <c r="V653" s="207"/>
    </row>
    <row r="654" spans="1:22">
      <c r="A654" s="207" t="s">
        <v>1419</v>
      </c>
      <c r="B654" s="207" t="s">
        <v>590</v>
      </c>
      <c r="C654" s="207">
        <v>2.286</v>
      </c>
      <c r="D654" s="207">
        <v>9.6012000000000004</v>
      </c>
      <c r="E654" s="207" t="s">
        <v>755</v>
      </c>
      <c r="F654" s="207" t="s">
        <v>751</v>
      </c>
      <c r="G654" s="207">
        <v>1</v>
      </c>
      <c r="H654" s="207"/>
      <c r="I654" s="207"/>
      <c r="J654" s="207"/>
      <c r="K654" s="207"/>
      <c r="L654" s="207"/>
      <c r="M654" s="207"/>
      <c r="N654" s="207"/>
      <c r="O654" s="207"/>
      <c r="P654" s="207"/>
      <c r="Q654" s="207"/>
      <c r="R654" s="207" t="s">
        <v>752</v>
      </c>
      <c r="S654" s="207"/>
      <c r="T654" s="207"/>
      <c r="U654" s="207"/>
      <c r="V654" s="207" t="s">
        <v>744</v>
      </c>
    </row>
    <row r="655" spans="1:22">
      <c r="A655" s="207" t="s">
        <v>1420</v>
      </c>
      <c r="B655" s="207" t="s">
        <v>591</v>
      </c>
      <c r="C655" s="207">
        <v>-3.2004000000000001</v>
      </c>
      <c r="D655" s="207">
        <v>15.0876</v>
      </c>
      <c r="E655" s="207" t="s">
        <v>750</v>
      </c>
      <c r="F655" s="207" t="s">
        <v>751</v>
      </c>
      <c r="G655" s="207">
        <v>1</v>
      </c>
      <c r="H655" s="207"/>
      <c r="I655" s="207"/>
      <c r="J655" s="207"/>
      <c r="K655" s="207"/>
      <c r="L655" s="207"/>
      <c r="M655" s="207"/>
      <c r="N655" s="207"/>
      <c r="O655" s="207"/>
      <c r="P655" s="207"/>
      <c r="Q655" s="207"/>
      <c r="R655" s="207" t="s">
        <v>752</v>
      </c>
      <c r="S655" s="207"/>
      <c r="T655" s="207"/>
      <c r="U655" s="207"/>
      <c r="V655" s="207" t="s">
        <v>744</v>
      </c>
    </row>
    <row r="656" spans="1:22">
      <c r="A656" s="207" t="s">
        <v>1421</v>
      </c>
      <c r="B656" s="207" t="s">
        <v>39</v>
      </c>
      <c r="C656" s="207">
        <v>13.258800000000001</v>
      </c>
      <c r="D656" s="207">
        <v>-3.2004000000000001</v>
      </c>
      <c r="E656" s="207" t="s">
        <v>48</v>
      </c>
      <c r="F656" s="207"/>
      <c r="G656" s="207"/>
      <c r="H656" s="207"/>
      <c r="I656" s="207"/>
      <c r="J656" s="207"/>
      <c r="K656" s="207"/>
      <c r="L656" s="207"/>
      <c r="M656" s="207"/>
      <c r="N656" s="207"/>
      <c r="O656" s="207"/>
      <c r="P656" s="207"/>
      <c r="Q656" s="207"/>
      <c r="R656" s="207" t="s">
        <v>744</v>
      </c>
      <c r="S656" s="207"/>
      <c r="T656" s="207"/>
      <c r="U656" s="207"/>
      <c r="V656" s="207"/>
    </row>
    <row r="657" spans="1:22">
      <c r="A657" s="207" t="s">
        <v>1422</v>
      </c>
      <c r="B657" s="207" t="s">
        <v>39</v>
      </c>
      <c r="C657" s="207">
        <v>12.3444</v>
      </c>
      <c r="D657" s="207">
        <v>-3.2004000000000001</v>
      </c>
      <c r="E657" s="207" t="s">
        <v>48</v>
      </c>
      <c r="F657" s="207"/>
      <c r="G657" s="207"/>
      <c r="H657" s="207"/>
      <c r="I657" s="207"/>
      <c r="J657" s="207"/>
      <c r="K657" s="207"/>
      <c r="L657" s="207"/>
      <c r="M657" s="207"/>
      <c r="N657" s="207"/>
      <c r="O657" s="207"/>
      <c r="P657" s="207"/>
      <c r="Q657" s="207"/>
      <c r="R657" s="207" t="s">
        <v>744</v>
      </c>
      <c r="S657" s="207"/>
      <c r="T657" s="207"/>
      <c r="U657" s="207"/>
      <c r="V657" s="207"/>
    </row>
    <row r="658" spans="1:22">
      <c r="A658" s="207" t="s">
        <v>1423</v>
      </c>
      <c r="B658" s="207" t="s">
        <v>39</v>
      </c>
      <c r="C658" s="207">
        <v>11.43</v>
      </c>
      <c r="D658" s="207">
        <v>-3.2004000000000001</v>
      </c>
      <c r="E658" s="207" t="s">
        <v>48</v>
      </c>
      <c r="F658" s="207"/>
      <c r="G658" s="207"/>
      <c r="H658" s="207"/>
      <c r="I658" s="207"/>
      <c r="J658" s="207"/>
      <c r="K658" s="207"/>
      <c r="L658" s="207"/>
      <c r="M658" s="207"/>
      <c r="N658" s="207"/>
      <c r="O658" s="207"/>
      <c r="P658" s="207"/>
      <c r="Q658" s="207"/>
      <c r="R658" s="207" t="s">
        <v>744</v>
      </c>
      <c r="S658" s="207"/>
      <c r="T658" s="207"/>
      <c r="U658" s="207"/>
      <c r="V658" s="207"/>
    </row>
    <row r="659" spans="1:22">
      <c r="A659" s="207" t="s">
        <v>1424</v>
      </c>
      <c r="B659" s="207" t="s">
        <v>39</v>
      </c>
      <c r="C659" s="207">
        <v>17.8308</v>
      </c>
      <c r="D659" s="207">
        <v>-2.286</v>
      </c>
      <c r="E659" s="207" t="s">
        <v>48</v>
      </c>
      <c r="F659" s="207"/>
      <c r="G659" s="207"/>
      <c r="H659" s="207"/>
      <c r="I659" s="207"/>
      <c r="J659" s="207"/>
      <c r="K659" s="207"/>
      <c r="L659" s="207"/>
      <c r="M659" s="207"/>
      <c r="N659" s="207"/>
      <c r="O659" s="207"/>
      <c r="P659" s="207"/>
      <c r="Q659" s="207"/>
      <c r="R659" s="207" t="s">
        <v>744</v>
      </c>
      <c r="S659" s="207"/>
      <c r="T659" s="207"/>
      <c r="U659" s="207"/>
      <c r="V659" s="207"/>
    </row>
    <row r="660" spans="1:22">
      <c r="A660" s="207" t="s">
        <v>1425</v>
      </c>
      <c r="B660" s="207" t="s">
        <v>39</v>
      </c>
      <c r="C660" s="207">
        <v>-14.1732</v>
      </c>
      <c r="D660" s="207">
        <v>-2.286</v>
      </c>
      <c r="E660" s="207" t="s">
        <v>48</v>
      </c>
      <c r="F660" s="207"/>
      <c r="G660" s="207"/>
      <c r="H660" s="207"/>
      <c r="I660" s="207"/>
      <c r="J660" s="207"/>
      <c r="K660" s="207"/>
      <c r="L660" s="207"/>
      <c r="M660" s="207"/>
      <c r="N660" s="207"/>
      <c r="O660" s="207"/>
      <c r="P660" s="207"/>
      <c r="Q660" s="207"/>
      <c r="R660" s="207" t="s">
        <v>744</v>
      </c>
      <c r="S660" s="207"/>
      <c r="T660" s="207"/>
      <c r="U660" s="207"/>
      <c r="V660" s="207"/>
    </row>
    <row r="661" spans="1:22">
      <c r="A661" s="207" t="s">
        <v>1426</v>
      </c>
      <c r="B661" s="207" t="s">
        <v>39</v>
      </c>
      <c r="C661" s="207">
        <v>15.0876</v>
      </c>
      <c r="D661" s="207">
        <v>-2.286</v>
      </c>
      <c r="E661" s="207" t="s">
        <v>48</v>
      </c>
      <c r="F661" s="207"/>
      <c r="G661" s="207"/>
      <c r="H661" s="207"/>
      <c r="I661" s="207"/>
      <c r="J661" s="207"/>
      <c r="K661" s="207"/>
      <c r="L661" s="207"/>
      <c r="M661" s="207"/>
      <c r="N661" s="207"/>
      <c r="O661" s="207"/>
      <c r="P661" s="207"/>
      <c r="Q661" s="207"/>
      <c r="R661" s="207" t="s">
        <v>744</v>
      </c>
      <c r="S661" s="207"/>
      <c r="T661" s="207"/>
      <c r="U661" s="207"/>
      <c r="V661" s="207"/>
    </row>
    <row r="662" spans="1:22">
      <c r="A662" s="207" t="s">
        <v>1427</v>
      </c>
      <c r="B662" s="207" t="s">
        <v>592</v>
      </c>
      <c r="C662" s="207">
        <v>-13.258800000000001</v>
      </c>
      <c r="D662" s="207">
        <v>-13.258800000000001</v>
      </c>
      <c r="E662" s="207" t="s">
        <v>755</v>
      </c>
      <c r="F662" s="207" t="s">
        <v>751</v>
      </c>
      <c r="G662" s="207">
        <v>1</v>
      </c>
      <c r="H662" s="207"/>
      <c r="I662" s="207"/>
      <c r="J662" s="207"/>
      <c r="K662" s="207"/>
      <c r="L662" s="207"/>
      <c r="M662" s="207"/>
      <c r="N662" s="207"/>
      <c r="O662" s="207"/>
      <c r="P662" s="207"/>
      <c r="Q662" s="207"/>
      <c r="R662" s="207" t="s">
        <v>845</v>
      </c>
      <c r="S662" s="207" t="s">
        <v>1428</v>
      </c>
      <c r="T662" s="207"/>
      <c r="U662" s="207"/>
      <c r="V662" s="207"/>
    </row>
    <row r="663" spans="1:22">
      <c r="A663" s="207" t="s">
        <v>1429</v>
      </c>
      <c r="B663" s="207" t="s">
        <v>593</v>
      </c>
      <c r="C663" s="207">
        <v>-16.001999999999999</v>
      </c>
      <c r="D663" s="207">
        <v>7.7724000000000002</v>
      </c>
      <c r="E663" s="207" t="s">
        <v>755</v>
      </c>
      <c r="F663" s="207" t="s">
        <v>751</v>
      </c>
      <c r="G663" s="207">
        <v>1</v>
      </c>
      <c r="H663" s="207"/>
      <c r="I663" s="207"/>
      <c r="J663" s="207"/>
      <c r="K663" s="207"/>
      <c r="L663" s="207"/>
      <c r="M663" s="207"/>
      <c r="N663" s="207"/>
      <c r="O663" s="207"/>
      <c r="P663" s="207"/>
      <c r="Q663" s="207"/>
      <c r="R663" s="207" t="s">
        <v>845</v>
      </c>
      <c r="S663" s="207"/>
      <c r="T663" s="207"/>
      <c r="U663" s="207"/>
      <c r="V663" s="207" t="s">
        <v>744</v>
      </c>
    </row>
    <row r="664" spans="1:22">
      <c r="A664" s="207" t="s">
        <v>1430</v>
      </c>
      <c r="B664" s="207" t="s">
        <v>594</v>
      </c>
      <c r="C664" s="207">
        <v>-16.001999999999999</v>
      </c>
      <c r="D664" s="207">
        <v>6.8579999999999997</v>
      </c>
      <c r="E664" s="207" t="s">
        <v>755</v>
      </c>
      <c r="F664" s="207" t="s">
        <v>751</v>
      </c>
      <c r="G664" s="207">
        <v>1</v>
      </c>
      <c r="H664" s="207"/>
      <c r="I664" s="207"/>
      <c r="J664" s="207"/>
      <c r="K664" s="207"/>
      <c r="L664" s="207"/>
      <c r="M664" s="207"/>
      <c r="N664" s="207"/>
      <c r="O664" s="207"/>
      <c r="P664" s="207"/>
      <c r="Q664" s="207"/>
      <c r="R664" s="207" t="s">
        <v>845</v>
      </c>
      <c r="S664" s="207"/>
      <c r="T664" s="207"/>
      <c r="U664" s="207"/>
      <c r="V664" s="207" t="s">
        <v>744</v>
      </c>
    </row>
    <row r="665" spans="1:22">
      <c r="A665" s="207" t="s">
        <v>1431</v>
      </c>
      <c r="B665" s="207" t="s">
        <v>595</v>
      </c>
      <c r="C665" s="207">
        <v>-12.3444</v>
      </c>
      <c r="D665" s="207">
        <v>2.286</v>
      </c>
      <c r="E665" s="207" t="s">
        <v>750</v>
      </c>
      <c r="F665" s="207" t="s">
        <v>751</v>
      </c>
      <c r="G665" s="207">
        <v>1</v>
      </c>
      <c r="H665" s="207"/>
      <c r="I665" s="207"/>
      <c r="J665" s="207"/>
      <c r="K665" s="207"/>
      <c r="L665" s="207"/>
      <c r="M665" s="207"/>
      <c r="N665" s="207"/>
      <c r="O665" s="207"/>
      <c r="P665" s="207"/>
      <c r="Q665" s="207"/>
      <c r="R665" s="207" t="s">
        <v>845</v>
      </c>
      <c r="S665" s="207"/>
      <c r="T665" s="207"/>
      <c r="U665" s="207"/>
      <c r="V665" s="207" t="s">
        <v>744</v>
      </c>
    </row>
    <row r="666" spans="1:22">
      <c r="A666" s="207" t="s">
        <v>1432</v>
      </c>
      <c r="B666" s="207" t="s">
        <v>596</v>
      </c>
      <c r="C666" s="207">
        <v>-15.0876</v>
      </c>
      <c r="D666" s="207">
        <v>4.1147999999999998</v>
      </c>
      <c r="E666" s="207" t="s">
        <v>755</v>
      </c>
      <c r="F666" s="207" t="s">
        <v>751</v>
      </c>
      <c r="G666" s="207">
        <v>1</v>
      </c>
      <c r="H666" s="207"/>
      <c r="I666" s="207"/>
      <c r="J666" s="207"/>
      <c r="K666" s="207"/>
      <c r="L666" s="207"/>
      <c r="M666" s="207"/>
      <c r="N666" s="207"/>
      <c r="O666" s="207"/>
      <c r="P666" s="207"/>
      <c r="Q666" s="207"/>
      <c r="R666" s="207" t="s">
        <v>845</v>
      </c>
      <c r="S666" s="207"/>
      <c r="T666" s="207"/>
      <c r="U666" s="207"/>
      <c r="V666" s="207" t="s">
        <v>744</v>
      </c>
    </row>
    <row r="667" spans="1:22">
      <c r="A667" s="207" t="s">
        <v>1433</v>
      </c>
      <c r="B667" s="207" t="s">
        <v>597</v>
      </c>
      <c r="C667" s="207">
        <v>-14.1732</v>
      </c>
      <c r="D667" s="207">
        <v>5.9436</v>
      </c>
      <c r="E667" s="207" t="s">
        <v>750</v>
      </c>
      <c r="F667" s="207" t="s">
        <v>751</v>
      </c>
      <c r="G667" s="207">
        <v>1</v>
      </c>
      <c r="H667" s="207"/>
      <c r="I667" s="207"/>
      <c r="J667" s="207"/>
      <c r="K667" s="207"/>
      <c r="L667" s="207"/>
      <c r="M667" s="207"/>
      <c r="N667" s="207"/>
      <c r="O667" s="207"/>
      <c r="P667" s="207"/>
      <c r="Q667" s="207"/>
      <c r="R667" s="207" t="s">
        <v>845</v>
      </c>
      <c r="S667" s="207"/>
      <c r="T667" s="207"/>
      <c r="U667" s="207"/>
      <c r="V667" s="207" t="s">
        <v>744</v>
      </c>
    </row>
    <row r="668" spans="1:22">
      <c r="A668" s="207" t="s">
        <v>1434</v>
      </c>
      <c r="B668" s="207" t="s">
        <v>81</v>
      </c>
      <c r="C668" s="207">
        <v>-10.515599999999999</v>
      </c>
      <c r="D668" s="207">
        <v>16.001999999999999</v>
      </c>
      <c r="E668" s="207" t="s">
        <v>80</v>
      </c>
      <c r="F668" s="207"/>
      <c r="G668" s="207"/>
      <c r="H668" s="207"/>
      <c r="I668" s="207"/>
      <c r="J668" s="207"/>
      <c r="K668" s="207"/>
      <c r="L668" s="207"/>
      <c r="M668" s="207"/>
      <c r="N668" s="207"/>
      <c r="O668" s="207"/>
      <c r="P668" s="207"/>
      <c r="Q668" s="207"/>
      <c r="R668" s="207" t="s">
        <v>744</v>
      </c>
      <c r="S668" s="207"/>
      <c r="T668" s="207"/>
      <c r="U668" s="207"/>
      <c r="V668" s="207" t="s">
        <v>744</v>
      </c>
    </row>
    <row r="669" spans="1:22">
      <c r="A669" s="207" t="s">
        <v>1435</v>
      </c>
      <c r="B669" s="207" t="s">
        <v>39</v>
      </c>
      <c r="C669" s="207">
        <v>11.43</v>
      </c>
      <c r="D669" s="207">
        <v>-1.3715999999999999</v>
      </c>
      <c r="E669" s="207" t="s">
        <v>48</v>
      </c>
      <c r="F669" s="207"/>
      <c r="G669" s="207"/>
      <c r="H669" s="207"/>
      <c r="I669" s="207"/>
      <c r="J669" s="207"/>
      <c r="K669" s="207"/>
      <c r="L669" s="207"/>
      <c r="M669" s="207"/>
      <c r="N669" s="207"/>
      <c r="O669" s="207"/>
      <c r="P669" s="207"/>
      <c r="Q669" s="207"/>
      <c r="R669" s="207" t="s">
        <v>744</v>
      </c>
      <c r="S669" s="207"/>
      <c r="T669" s="207"/>
      <c r="U669" s="207"/>
      <c r="V669" s="207"/>
    </row>
    <row r="670" spans="1:22">
      <c r="A670" s="207" t="s">
        <v>1436</v>
      </c>
      <c r="B670" s="207" t="s">
        <v>39</v>
      </c>
      <c r="C670" s="207">
        <v>16.001999999999999</v>
      </c>
      <c r="D670" s="207">
        <v>-0.4572</v>
      </c>
      <c r="E670" s="207" t="s">
        <v>48</v>
      </c>
      <c r="F670" s="207"/>
      <c r="G670" s="207"/>
      <c r="H670" s="207"/>
      <c r="I670" s="207"/>
      <c r="J670" s="207"/>
      <c r="K670" s="207"/>
      <c r="L670" s="207"/>
      <c r="M670" s="207"/>
      <c r="N670" s="207"/>
      <c r="O670" s="207"/>
      <c r="P670" s="207"/>
      <c r="Q670" s="207"/>
      <c r="R670" s="207" t="s">
        <v>744</v>
      </c>
      <c r="S670" s="207"/>
      <c r="T670" s="207"/>
      <c r="U670" s="207"/>
      <c r="V670" s="207"/>
    </row>
    <row r="671" spans="1:22">
      <c r="A671" s="207" t="s">
        <v>1437</v>
      </c>
      <c r="B671" s="207" t="s">
        <v>39</v>
      </c>
      <c r="C671" s="207">
        <v>-13.258800000000001</v>
      </c>
      <c r="D671" s="207">
        <v>-0.4572</v>
      </c>
      <c r="E671" s="207" t="s">
        <v>48</v>
      </c>
      <c r="F671" s="207"/>
      <c r="G671" s="207"/>
      <c r="H671" s="207"/>
      <c r="I671" s="207"/>
      <c r="J671" s="207"/>
      <c r="K671" s="207"/>
      <c r="L671" s="207"/>
      <c r="M671" s="207"/>
      <c r="N671" s="207"/>
      <c r="O671" s="207"/>
      <c r="P671" s="207"/>
      <c r="Q671" s="207"/>
      <c r="R671" s="207" t="s">
        <v>744</v>
      </c>
      <c r="S671" s="207"/>
      <c r="T671" s="207"/>
      <c r="U671" s="207"/>
      <c r="V671" s="207"/>
    </row>
    <row r="672" spans="1:22">
      <c r="A672" s="207" t="s">
        <v>1438</v>
      </c>
      <c r="B672" s="207" t="s">
        <v>598</v>
      </c>
      <c r="C672" s="207">
        <v>2.286</v>
      </c>
      <c r="D672" s="207">
        <v>10.515599999999999</v>
      </c>
      <c r="E672" s="207" t="s">
        <v>750</v>
      </c>
      <c r="F672" s="207" t="s">
        <v>751</v>
      </c>
      <c r="G672" s="207">
        <v>1</v>
      </c>
      <c r="H672" s="207"/>
      <c r="I672" s="207"/>
      <c r="J672" s="207"/>
      <c r="K672" s="207"/>
      <c r="L672" s="207"/>
      <c r="M672" s="207"/>
      <c r="N672" s="207"/>
      <c r="O672" s="207"/>
      <c r="P672" s="207"/>
      <c r="Q672" s="207"/>
      <c r="R672" s="207" t="s">
        <v>752</v>
      </c>
      <c r="S672" s="207"/>
      <c r="T672" s="207"/>
      <c r="U672" s="207"/>
      <c r="V672" s="207" t="s">
        <v>744</v>
      </c>
    </row>
    <row r="673" spans="1:22">
      <c r="A673" s="207" t="s">
        <v>1439</v>
      </c>
      <c r="B673" s="207" t="s">
        <v>39</v>
      </c>
      <c r="C673" s="207">
        <v>15.0876</v>
      </c>
      <c r="D673" s="207">
        <v>-3.2004000000000001</v>
      </c>
      <c r="E673" s="207" t="s">
        <v>48</v>
      </c>
      <c r="F673" s="207"/>
      <c r="G673" s="207"/>
      <c r="H673" s="207"/>
      <c r="I673" s="207"/>
      <c r="J673" s="207"/>
      <c r="K673" s="207"/>
      <c r="L673" s="207"/>
      <c r="M673" s="207"/>
      <c r="N673" s="207"/>
      <c r="O673" s="207"/>
      <c r="P673" s="207"/>
      <c r="Q673" s="207"/>
      <c r="R673" s="207" t="s">
        <v>744</v>
      </c>
      <c r="S673" s="207"/>
      <c r="T673" s="207"/>
      <c r="U673" s="207"/>
      <c r="V673" s="207"/>
    </row>
    <row r="674" spans="1:22">
      <c r="A674" s="207" t="s">
        <v>1440</v>
      </c>
      <c r="B674" s="207" t="s">
        <v>39</v>
      </c>
      <c r="C674" s="207">
        <v>14.1732</v>
      </c>
      <c r="D674" s="207">
        <v>-3.2004000000000001</v>
      </c>
      <c r="E674" s="207" t="s">
        <v>48</v>
      </c>
      <c r="F674" s="207"/>
      <c r="G674" s="207"/>
      <c r="H674" s="207"/>
      <c r="I674" s="207"/>
      <c r="J674" s="207"/>
      <c r="K674" s="207"/>
      <c r="L674" s="207"/>
      <c r="M674" s="207"/>
      <c r="N674" s="207"/>
      <c r="O674" s="207"/>
      <c r="P674" s="207"/>
      <c r="Q674" s="207"/>
      <c r="R674" s="207" t="s">
        <v>744</v>
      </c>
      <c r="S674" s="207"/>
      <c r="T674" s="207"/>
      <c r="U674" s="207"/>
      <c r="V674" s="207"/>
    </row>
    <row r="675" spans="1:22">
      <c r="A675" s="207" t="s">
        <v>1441</v>
      </c>
      <c r="B675" s="207" t="s">
        <v>599</v>
      </c>
      <c r="C675" s="207">
        <v>5.0292000000000003</v>
      </c>
      <c r="D675" s="207">
        <v>13.258800000000001</v>
      </c>
      <c r="E675" s="207" t="s">
        <v>750</v>
      </c>
      <c r="F675" s="207" t="s">
        <v>751</v>
      </c>
      <c r="G675" s="207">
        <v>1</v>
      </c>
      <c r="H675" s="207"/>
      <c r="I675" s="207"/>
      <c r="J675" s="207"/>
      <c r="K675" s="207"/>
      <c r="L675" s="207"/>
      <c r="M675" s="207"/>
      <c r="N675" s="207"/>
      <c r="O675" s="207"/>
      <c r="P675" s="207"/>
      <c r="Q675" s="207"/>
      <c r="R675" s="207" t="s">
        <v>752</v>
      </c>
      <c r="S675" s="207"/>
      <c r="T675" s="207"/>
      <c r="U675" s="207"/>
      <c r="V675" s="207" t="s">
        <v>744</v>
      </c>
    </row>
    <row r="676" spans="1:22">
      <c r="A676" s="207" t="s">
        <v>1442</v>
      </c>
      <c r="B676" s="207" t="s">
        <v>39</v>
      </c>
      <c r="C676" s="207">
        <v>-16.001999999999999</v>
      </c>
      <c r="D676" s="207">
        <v>1.3715999999999999</v>
      </c>
      <c r="E676" s="207" t="s">
        <v>48</v>
      </c>
      <c r="F676" s="207"/>
      <c r="G676" s="207"/>
      <c r="H676" s="207"/>
      <c r="I676" s="207"/>
      <c r="J676" s="207"/>
      <c r="K676" s="207"/>
      <c r="L676" s="207"/>
      <c r="M676" s="207"/>
      <c r="N676" s="207"/>
      <c r="O676" s="207"/>
      <c r="P676" s="207"/>
      <c r="Q676" s="207"/>
      <c r="R676" s="207" t="s">
        <v>744</v>
      </c>
      <c r="S676" s="207"/>
      <c r="T676" s="207"/>
      <c r="U676" s="207"/>
      <c r="V676" s="207"/>
    </row>
    <row r="677" spans="1:22" ht="13.9" customHeight="1">
      <c r="A677" s="207" t="s">
        <v>1443</v>
      </c>
      <c r="B677" s="207" t="s">
        <v>600</v>
      </c>
      <c r="C677" s="207">
        <v>3.2004000000000001</v>
      </c>
      <c r="D677" s="207">
        <v>12.3444</v>
      </c>
      <c r="E677" s="207" t="s">
        <v>755</v>
      </c>
      <c r="F677" s="207" t="s">
        <v>751</v>
      </c>
      <c r="G677" s="207">
        <v>1</v>
      </c>
      <c r="H677" s="207"/>
      <c r="I677" s="207"/>
      <c r="J677" s="207"/>
      <c r="K677" s="207"/>
      <c r="L677" s="207"/>
      <c r="M677" s="207"/>
      <c r="N677" s="207"/>
      <c r="O677" s="207"/>
      <c r="P677" s="207"/>
      <c r="Q677" s="207"/>
      <c r="R677" s="207" t="s">
        <v>752</v>
      </c>
      <c r="S677" s="207"/>
      <c r="T677" s="207"/>
      <c r="U677" s="207"/>
      <c r="V677" s="207" t="s">
        <v>744</v>
      </c>
    </row>
    <row r="678" spans="1:22">
      <c r="A678" s="207" t="s">
        <v>1444</v>
      </c>
      <c r="B678" s="207" t="s">
        <v>39</v>
      </c>
      <c r="C678" s="207">
        <v>-15.0876</v>
      </c>
      <c r="D678" s="207">
        <v>0.4572</v>
      </c>
      <c r="E678" s="207" t="s">
        <v>48</v>
      </c>
      <c r="F678" s="207"/>
      <c r="G678" s="207"/>
      <c r="H678" s="207"/>
      <c r="I678" s="207"/>
      <c r="J678" s="207"/>
      <c r="K678" s="207"/>
      <c r="L678" s="207"/>
      <c r="M678" s="207"/>
      <c r="N678" s="207"/>
      <c r="O678" s="207"/>
      <c r="P678" s="207"/>
      <c r="Q678" s="207"/>
      <c r="R678" s="207" t="s">
        <v>744</v>
      </c>
      <c r="S678" s="207"/>
      <c r="T678" s="207"/>
      <c r="U678" s="207"/>
      <c r="V678" s="207"/>
    </row>
    <row r="679" spans="1:22">
      <c r="A679" s="207" t="s">
        <v>1445</v>
      </c>
      <c r="B679" s="207" t="s">
        <v>601</v>
      </c>
      <c r="C679" s="207">
        <v>6.8579999999999997</v>
      </c>
      <c r="D679" s="207">
        <v>16.001999999999999</v>
      </c>
      <c r="E679" s="207" t="s">
        <v>750</v>
      </c>
      <c r="F679" s="207" t="s">
        <v>751</v>
      </c>
      <c r="G679" s="207">
        <v>1</v>
      </c>
      <c r="H679" s="207"/>
      <c r="I679" s="207"/>
      <c r="J679" s="207"/>
      <c r="K679" s="207"/>
      <c r="L679" s="207"/>
      <c r="M679" s="207"/>
      <c r="N679" s="207"/>
      <c r="O679" s="207"/>
      <c r="P679" s="207"/>
      <c r="Q679" s="207"/>
      <c r="R679" s="207" t="s">
        <v>752</v>
      </c>
      <c r="S679" s="207"/>
      <c r="T679" s="207"/>
      <c r="U679" s="207"/>
      <c r="V679" s="207" t="s">
        <v>744</v>
      </c>
    </row>
    <row r="680" spans="1:22">
      <c r="A680" s="207" t="s">
        <v>1446</v>
      </c>
      <c r="B680" s="207" t="s">
        <v>602</v>
      </c>
      <c r="C680" s="207">
        <v>4.1147999999999998</v>
      </c>
      <c r="D680" s="207">
        <v>11.43</v>
      </c>
      <c r="E680" s="207" t="s">
        <v>750</v>
      </c>
      <c r="F680" s="207" t="s">
        <v>751</v>
      </c>
      <c r="G680" s="207">
        <v>1</v>
      </c>
      <c r="H680" s="207"/>
      <c r="I680" s="207"/>
      <c r="J680" s="207"/>
      <c r="K680" s="207"/>
      <c r="L680" s="207"/>
      <c r="M680" s="207"/>
      <c r="N680" s="207"/>
      <c r="O680" s="207"/>
      <c r="P680" s="207"/>
      <c r="Q680" s="207"/>
      <c r="R680" s="207" t="s">
        <v>752</v>
      </c>
      <c r="S680" s="207"/>
      <c r="T680" s="207"/>
      <c r="U680" s="207"/>
      <c r="V680" s="207" t="s">
        <v>744</v>
      </c>
    </row>
    <row r="681" spans="1:22">
      <c r="A681" s="207" t="s">
        <v>1447</v>
      </c>
      <c r="B681" s="207" t="s">
        <v>603</v>
      </c>
      <c r="C681" s="207">
        <v>5.9436</v>
      </c>
      <c r="D681" s="207">
        <v>16.916399999999999</v>
      </c>
      <c r="E681" s="207" t="s">
        <v>755</v>
      </c>
      <c r="F681" s="207" t="s">
        <v>751</v>
      </c>
      <c r="G681" s="207">
        <v>1</v>
      </c>
      <c r="H681" s="207"/>
      <c r="I681" s="207"/>
      <c r="J681" s="207"/>
      <c r="K681" s="207"/>
      <c r="L681" s="207"/>
      <c r="M681" s="207"/>
      <c r="N681" s="207"/>
      <c r="O681" s="207"/>
      <c r="P681" s="207"/>
      <c r="Q681" s="207"/>
      <c r="R681" s="207" t="s">
        <v>752</v>
      </c>
      <c r="S681" s="207"/>
      <c r="T681" s="207"/>
      <c r="U681" s="207"/>
      <c r="V681" s="207" t="s">
        <v>744</v>
      </c>
    </row>
    <row r="682" spans="1:22">
      <c r="A682" s="207" t="s">
        <v>1448</v>
      </c>
      <c r="B682" s="207" t="s">
        <v>81</v>
      </c>
      <c r="C682" s="207">
        <v>-10.515599999999999</v>
      </c>
      <c r="D682" s="207">
        <v>16.916399999999999</v>
      </c>
      <c r="E682" s="207" t="s">
        <v>80</v>
      </c>
      <c r="F682" s="207"/>
      <c r="G682" s="207"/>
      <c r="H682" s="207"/>
      <c r="I682" s="207"/>
      <c r="J682" s="207"/>
      <c r="K682" s="207"/>
      <c r="L682" s="207"/>
      <c r="M682" s="207"/>
      <c r="N682" s="207"/>
      <c r="O682" s="207"/>
      <c r="P682" s="207"/>
      <c r="Q682" s="207"/>
      <c r="R682" s="207" t="s">
        <v>744</v>
      </c>
      <c r="S682" s="207"/>
      <c r="T682" s="207"/>
      <c r="U682" s="207"/>
      <c r="V682" s="207" t="s">
        <v>744</v>
      </c>
    </row>
    <row r="683" spans="1:22">
      <c r="A683" s="207" t="s">
        <v>1449</v>
      </c>
      <c r="B683" s="207" t="s">
        <v>39</v>
      </c>
      <c r="C683" s="207">
        <v>12.3444</v>
      </c>
      <c r="D683" s="207">
        <v>-6.8579999999999997</v>
      </c>
      <c r="E683" s="207" t="s">
        <v>48</v>
      </c>
      <c r="F683" s="207"/>
      <c r="G683" s="207"/>
      <c r="H683" s="207"/>
      <c r="I683" s="207"/>
      <c r="J683" s="207"/>
      <c r="K683" s="207"/>
      <c r="L683" s="207"/>
      <c r="M683" s="207"/>
      <c r="N683" s="207"/>
      <c r="O683" s="207"/>
      <c r="P683" s="207"/>
      <c r="Q683" s="207"/>
      <c r="R683" s="207" t="s">
        <v>744</v>
      </c>
      <c r="S683" s="207"/>
      <c r="T683" s="207"/>
      <c r="U683" s="207"/>
      <c r="V683" s="207"/>
    </row>
    <row r="684" spans="1:22">
      <c r="A684" s="207" t="s">
        <v>1450</v>
      </c>
      <c r="B684" s="207" t="s">
        <v>39</v>
      </c>
      <c r="C684" s="207">
        <v>3.2004000000000001</v>
      </c>
      <c r="D684" s="207">
        <v>-7.7724000000000002</v>
      </c>
      <c r="E684" s="207" t="s">
        <v>48</v>
      </c>
      <c r="F684" s="207"/>
      <c r="G684" s="207"/>
      <c r="H684" s="207"/>
      <c r="I684" s="207"/>
      <c r="J684" s="207"/>
      <c r="K684" s="207"/>
      <c r="L684" s="207"/>
      <c r="M684" s="207"/>
      <c r="N684" s="207"/>
      <c r="O684" s="207"/>
      <c r="P684" s="207"/>
      <c r="Q684" s="207"/>
      <c r="R684" s="207" t="s">
        <v>744</v>
      </c>
      <c r="S684" s="207"/>
      <c r="T684" s="207"/>
      <c r="U684" s="207"/>
      <c r="V684" s="207"/>
    </row>
    <row r="685" spans="1:22">
      <c r="A685" s="207" t="s">
        <v>1451</v>
      </c>
      <c r="B685" s="207" t="s">
        <v>39</v>
      </c>
      <c r="C685" s="207">
        <v>2.286</v>
      </c>
      <c r="D685" s="207">
        <v>-7.7724000000000002</v>
      </c>
      <c r="E685" s="207" t="s">
        <v>48</v>
      </c>
      <c r="F685" s="207"/>
      <c r="G685" s="207"/>
      <c r="H685" s="207"/>
      <c r="I685" s="207"/>
      <c r="J685" s="207"/>
      <c r="K685" s="207"/>
      <c r="L685" s="207"/>
      <c r="M685" s="207"/>
      <c r="N685" s="207"/>
      <c r="O685" s="207"/>
      <c r="P685" s="207"/>
      <c r="Q685" s="207"/>
      <c r="R685" s="207" t="s">
        <v>744</v>
      </c>
      <c r="S685" s="207"/>
      <c r="T685" s="207"/>
      <c r="U685" s="207"/>
      <c r="V685" s="207"/>
    </row>
    <row r="686" spans="1:22">
      <c r="A686" s="207" t="s">
        <v>1452</v>
      </c>
      <c r="B686" s="207" t="s">
        <v>604</v>
      </c>
      <c r="C686" s="207">
        <v>5.9436</v>
      </c>
      <c r="D686" s="207">
        <v>11.43</v>
      </c>
      <c r="E686" s="207" t="s">
        <v>750</v>
      </c>
      <c r="F686" s="207" t="s">
        <v>751</v>
      </c>
      <c r="G686" s="207">
        <v>1</v>
      </c>
      <c r="H686" s="207"/>
      <c r="I686" s="207"/>
      <c r="J686" s="207"/>
      <c r="K686" s="207"/>
      <c r="L686" s="207"/>
      <c r="M686" s="207"/>
      <c r="N686" s="207"/>
      <c r="O686" s="207"/>
      <c r="P686" s="207"/>
      <c r="Q686" s="207"/>
      <c r="R686" s="207" t="s">
        <v>752</v>
      </c>
      <c r="S686" s="207"/>
      <c r="T686" s="207"/>
      <c r="U686" s="207"/>
      <c r="V686" s="207" t="s">
        <v>744</v>
      </c>
    </row>
    <row r="687" spans="1:22">
      <c r="A687" s="207" t="s">
        <v>1453</v>
      </c>
      <c r="B687" s="207" t="s">
        <v>136</v>
      </c>
      <c r="C687" s="207">
        <v>11.43</v>
      </c>
      <c r="D687" s="207">
        <v>16.916399999999999</v>
      </c>
      <c r="E687" s="207" t="s">
        <v>135</v>
      </c>
      <c r="F687" s="207"/>
      <c r="G687" s="207"/>
      <c r="H687" s="207"/>
      <c r="I687" s="207"/>
      <c r="J687" s="207"/>
      <c r="K687" s="207"/>
      <c r="L687" s="207"/>
      <c r="M687" s="207"/>
      <c r="N687" s="207"/>
      <c r="O687" s="207"/>
      <c r="P687" s="207"/>
      <c r="Q687" s="207"/>
      <c r="R687" s="207" t="s">
        <v>744</v>
      </c>
      <c r="S687" s="207"/>
      <c r="T687" s="207"/>
      <c r="U687" s="207"/>
      <c r="V687" s="207" t="s">
        <v>744</v>
      </c>
    </row>
    <row r="688" spans="1:22">
      <c r="A688" s="207" t="s">
        <v>1454</v>
      </c>
      <c r="B688" s="207" t="s">
        <v>39</v>
      </c>
      <c r="C688" s="207">
        <v>-12.3444</v>
      </c>
      <c r="D688" s="207">
        <v>13.258800000000001</v>
      </c>
      <c r="E688" s="207" t="s">
        <v>48</v>
      </c>
      <c r="F688" s="207"/>
      <c r="G688" s="207"/>
      <c r="H688" s="207"/>
      <c r="I688" s="207"/>
      <c r="J688" s="207"/>
      <c r="K688" s="207"/>
      <c r="L688" s="207"/>
      <c r="M688" s="207"/>
      <c r="N688" s="207"/>
      <c r="O688" s="207"/>
      <c r="P688" s="207"/>
      <c r="Q688" s="207"/>
      <c r="R688" s="207" t="s">
        <v>744</v>
      </c>
      <c r="S688" s="207"/>
      <c r="T688" s="207"/>
      <c r="U688" s="207"/>
      <c r="V688" s="207"/>
    </row>
    <row r="689" spans="1:22">
      <c r="A689" s="207" t="s">
        <v>1455</v>
      </c>
      <c r="B689" s="207" t="s">
        <v>39</v>
      </c>
      <c r="C689" s="207">
        <v>12.3444</v>
      </c>
      <c r="D689" s="207">
        <v>13.258800000000001</v>
      </c>
      <c r="E689" s="207" t="s">
        <v>48</v>
      </c>
      <c r="F689" s="207"/>
      <c r="G689" s="207"/>
      <c r="H689" s="207"/>
      <c r="I689" s="207"/>
      <c r="J689" s="207"/>
      <c r="K689" s="207"/>
      <c r="L689" s="207"/>
      <c r="M689" s="207"/>
      <c r="N689" s="207"/>
      <c r="O689" s="207"/>
      <c r="P689" s="207"/>
      <c r="Q689" s="207"/>
      <c r="R689" s="207" t="s">
        <v>744</v>
      </c>
      <c r="S689" s="207"/>
      <c r="T689" s="207"/>
      <c r="U689" s="207"/>
      <c r="V689" s="207"/>
    </row>
    <row r="690" spans="1:22">
      <c r="A690" s="207" t="s">
        <v>1456</v>
      </c>
      <c r="B690" s="207" t="s">
        <v>39</v>
      </c>
      <c r="C690" s="207">
        <v>-12.3444</v>
      </c>
      <c r="D690" s="207">
        <v>14.1732</v>
      </c>
      <c r="E690" s="207" t="s">
        <v>48</v>
      </c>
      <c r="F690" s="207"/>
      <c r="G690" s="207"/>
      <c r="H690" s="207"/>
      <c r="I690" s="207"/>
      <c r="J690" s="207"/>
      <c r="K690" s="207"/>
      <c r="L690" s="207"/>
      <c r="M690" s="207"/>
      <c r="N690" s="207"/>
      <c r="O690" s="207"/>
      <c r="P690" s="207"/>
      <c r="Q690" s="207"/>
      <c r="R690" s="207" t="s">
        <v>744</v>
      </c>
      <c r="S690" s="207"/>
      <c r="T690" s="207"/>
      <c r="U690" s="207"/>
      <c r="V690" s="207"/>
    </row>
    <row r="691" spans="1:22">
      <c r="A691" s="207" t="s">
        <v>1457</v>
      </c>
      <c r="B691" s="207" t="s">
        <v>39</v>
      </c>
      <c r="C691" s="207">
        <v>-14.1732</v>
      </c>
      <c r="D691" s="207">
        <v>16.001999999999999</v>
      </c>
      <c r="E691" s="207" t="s">
        <v>48</v>
      </c>
      <c r="F691" s="207"/>
      <c r="G691" s="207"/>
      <c r="H691" s="207"/>
      <c r="I691" s="207"/>
      <c r="J691" s="207"/>
      <c r="K691" s="207"/>
      <c r="L691" s="207"/>
      <c r="M691" s="207"/>
      <c r="N691" s="207"/>
      <c r="O691" s="207"/>
      <c r="P691" s="207"/>
      <c r="Q691" s="207"/>
      <c r="R691" s="207" t="s">
        <v>744</v>
      </c>
      <c r="S691" s="207"/>
      <c r="T691" s="207"/>
      <c r="U691" s="207"/>
      <c r="V691" s="207"/>
    </row>
    <row r="692" spans="1:22">
      <c r="A692" s="207" t="s">
        <v>1458</v>
      </c>
      <c r="B692" s="207" t="s">
        <v>39</v>
      </c>
      <c r="C692" s="207">
        <v>-10.515599999999999</v>
      </c>
      <c r="D692" s="207">
        <v>-7.7724000000000002</v>
      </c>
      <c r="E692" s="207" t="s">
        <v>48</v>
      </c>
      <c r="F692" s="207"/>
      <c r="G692" s="207"/>
      <c r="H692" s="207"/>
      <c r="I692" s="207"/>
      <c r="J692" s="207"/>
      <c r="K692" s="207"/>
      <c r="L692" s="207"/>
      <c r="M692" s="207"/>
      <c r="N692" s="207"/>
      <c r="O692" s="207"/>
      <c r="P692" s="207"/>
      <c r="Q692" s="207"/>
      <c r="R692" s="207" t="s">
        <v>744</v>
      </c>
      <c r="S692" s="207"/>
      <c r="T692" s="207"/>
      <c r="U692" s="207"/>
      <c r="V692" s="207"/>
    </row>
    <row r="693" spans="1:22">
      <c r="A693" s="207" t="s">
        <v>1459</v>
      </c>
      <c r="B693" s="207" t="s">
        <v>39</v>
      </c>
      <c r="C693" s="207">
        <v>-11.43</v>
      </c>
      <c r="D693" s="207">
        <v>-9.6012000000000004</v>
      </c>
      <c r="E693" s="207" t="s">
        <v>48</v>
      </c>
      <c r="F693" s="207"/>
      <c r="G693" s="207"/>
      <c r="H693" s="207"/>
      <c r="I693" s="207"/>
      <c r="J693" s="207"/>
      <c r="K693" s="207"/>
      <c r="L693" s="207"/>
      <c r="M693" s="207"/>
      <c r="N693" s="207"/>
      <c r="O693" s="207"/>
      <c r="P693" s="207"/>
      <c r="Q693" s="207"/>
      <c r="R693" s="207" t="s">
        <v>744</v>
      </c>
      <c r="S693" s="207"/>
      <c r="T693" s="207"/>
      <c r="U693" s="207"/>
      <c r="V693" s="207"/>
    </row>
    <row r="694" spans="1:22">
      <c r="A694" s="207" t="s">
        <v>1460</v>
      </c>
      <c r="B694" s="207" t="s">
        <v>39</v>
      </c>
      <c r="C694" s="207">
        <v>-17.8308</v>
      </c>
      <c r="D694" s="207">
        <v>2.286</v>
      </c>
      <c r="E694" s="207" t="s">
        <v>48</v>
      </c>
      <c r="F694" s="207"/>
      <c r="G694" s="207"/>
      <c r="H694" s="207"/>
      <c r="I694" s="207"/>
      <c r="J694" s="207"/>
      <c r="K694" s="207"/>
      <c r="L694" s="207"/>
      <c r="M694" s="207"/>
      <c r="N694" s="207"/>
      <c r="O694" s="207"/>
      <c r="P694" s="207"/>
      <c r="Q694" s="207"/>
      <c r="R694" s="207" t="s">
        <v>744</v>
      </c>
      <c r="S694" s="207"/>
      <c r="T694" s="207"/>
      <c r="U694" s="207"/>
      <c r="V694" s="207"/>
    </row>
    <row r="695" spans="1:22">
      <c r="A695" s="207" t="s">
        <v>1461</v>
      </c>
      <c r="B695" s="207" t="s">
        <v>39</v>
      </c>
      <c r="C695" s="207">
        <v>14.1732</v>
      </c>
      <c r="D695" s="207">
        <v>5.9436</v>
      </c>
      <c r="E695" s="207" t="s">
        <v>48</v>
      </c>
      <c r="F695" s="207"/>
      <c r="G695" s="207"/>
      <c r="H695" s="207"/>
      <c r="I695" s="207"/>
      <c r="J695" s="207"/>
      <c r="K695" s="207"/>
      <c r="L695" s="207"/>
      <c r="M695" s="207"/>
      <c r="N695" s="207"/>
      <c r="O695" s="207"/>
      <c r="P695" s="207"/>
      <c r="Q695" s="207"/>
      <c r="R695" s="207" t="s">
        <v>744</v>
      </c>
      <c r="S695" s="207"/>
      <c r="T695" s="207"/>
      <c r="U695" s="207"/>
      <c r="V695" s="207"/>
    </row>
    <row r="696" spans="1:22">
      <c r="A696" s="207" t="s">
        <v>1462</v>
      </c>
      <c r="B696" s="207" t="s">
        <v>39</v>
      </c>
      <c r="C696" s="207">
        <v>13.258800000000001</v>
      </c>
      <c r="D696" s="207">
        <v>5.9436</v>
      </c>
      <c r="E696" s="207" t="s">
        <v>48</v>
      </c>
      <c r="F696" s="207"/>
      <c r="G696" s="207"/>
      <c r="H696" s="207"/>
      <c r="I696" s="207"/>
      <c r="J696" s="207"/>
      <c r="K696" s="207"/>
      <c r="L696" s="207"/>
      <c r="M696" s="207"/>
      <c r="N696" s="207"/>
      <c r="O696" s="207"/>
      <c r="P696" s="207"/>
      <c r="Q696" s="207"/>
      <c r="R696" s="207" t="s">
        <v>744</v>
      </c>
      <c r="S696" s="207"/>
      <c r="T696" s="207"/>
      <c r="U696" s="207"/>
      <c r="V696" s="207"/>
    </row>
    <row r="697" spans="1:22">
      <c r="A697" s="207" t="s">
        <v>1463</v>
      </c>
      <c r="B697" s="207" t="s">
        <v>39</v>
      </c>
      <c r="C697" s="207">
        <v>14.1732</v>
      </c>
      <c r="D697" s="207">
        <v>5.0292000000000003</v>
      </c>
      <c r="E697" s="207" t="s">
        <v>48</v>
      </c>
      <c r="F697" s="207"/>
      <c r="G697" s="207"/>
      <c r="H697" s="207"/>
      <c r="I697" s="207"/>
      <c r="J697" s="207"/>
      <c r="K697" s="207"/>
      <c r="L697" s="207"/>
      <c r="M697" s="207"/>
      <c r="N697" s="207"/>
      <c r="O697" s="207"/>
      <c r="P697" s="207"/>
      <c r="Q697" s="207"/>
      <c r="R697" s="207" t="s">
        <v>744</v>
      </c>
      <c r="S697" s="207"/>
      <c r="T697" s="207"/>
      <c r="U697" s="207"/>
      <c r="V697" s="207"/>
    </row>
    <row r="698" spans="1:22">
      <c r="A698" s="207" t="s">
        <v>1464</v>
      </c>
      <c r="B698" s="207" t="s">
        <v>39</v>
      </c>
      <c r="C698" s="207">
        <v>13.258800000000001</v>
      </c>
      <c r="D698" s="207">
        <v>5.0292000000000003</v>
      </c>
      <c r="E698" s="207" t="s">
        <v>48</v>
      </c>
      <c r="F698" s="207"/>
      <c r="G698" s="207"/>
      <c r="H698" s="207"/>
      <c r="I698" s="207"/>
      <c r="J698" s="207"/>
      <c r="K698" s="207"/>
      <c r="L698" s="207"/>
      <c r="M698" s="207"/>
      <c r="N698" s="207"/>
      <c r="O698" s="207"/>
      <c r="P698" s="207"/>
      <c r="Q698" s="207"/>
      <c r="R698" s="207" t="s">
        <v>744</v>
      </c>
      <c r="S698" s="207"/>
      <c r="T698" s="207"/>
      <c r="U698" s="207"/>
      <c r="V698" s="207"/>
    </row>
    <row r="699" spans="1:22">
      <c r="A699" s="207" t="s">
        <v>1465</v>
      </c>
      <c r="B699" s="207" t="s">
        <v>39</v>
      </c>
      <c r="C699" s="207">
        <v>12.3444</v>
      </c>
      <c r="D699" s="207">
        <v>5.0292000000000003</v>
      </c>
      <c r="E699" s="207" t="s">
        <v>48</v>
      </c>
      <c r="F699" s="207"/>
      <c r="G699" s="207"/>
      <c r="H699" s="207"/>
      <c r="I699" s="207"/>
      <c r="J699" s="207"/>
      <c r="K699" s="207"/>
      <c r="L699" s="207"/>
      <c r="M699" s="207"/>
      <c r="N699" s="207"/>
      <c r="O699" s="207"/>
      <c r="P699" s="207"/>
      <c r="Q699" s="207"/>
      <c r="R699" s="207" t="s">
        <v>744</v>
      </c>
      <c r="S699" s="207"/>
      <c r="T699" s="207"/>
      <c r="U699" s="207"/>
      <c r="V699" s="207"/>
    </row>
    <row r="700" spans="1:22">
      <c r="A700" s="207" t="s">
        <v>1466</v>
      </c>
      <c r="B700" s="207" t="s">
        <v>39</v>
      </c>
      <c r="C700" s="207">
        <v>11.43</v>
      </c>
      <c r="D700" s="207">
        <v>5.0292000000000003</v>
      </c>
      <c r="E700" s="207" t="s">
        <v>48</v>
      </c>
      <c r="F700" s="207"/>
      <c r="G700" s="207"/>
      <c r="H700" s="207"/>
      <c r="I700" s="207"/>
      <c r="J700" s="207"/>
      <c r="K700" s="207"/>
      <c r="L700" s="207"/>
      <c r="M700" s="207"/>
      <c r="N700" s="207"/>
      <c r="O700" s="207"/>
      <c r="P700" s="207"/>
      <c r="Q700" s="207"/>
      <c r="R700" s="207" t="s">
        <v>744</v>
      </c>
      <c r="S700" s="207"/>
      <c r="T700" s="207"/>
      <c r="U700" s="207"/>
      <c r="V700" s="207"/>
    </row>
    <row r="701" spans="1:22">
      <c r="A701" s="207" t="s">
        <v>1467</v>
      </c>
      <c r="B701" s="207" t="s">
        <v>605</v>
      </c>
      <c r="C701" s="207">
        <v>5.9436</v>
      </c>
      <c r="D701" s="207">
        <v>15.0876</v>
      </c>
      <c r="E701" s="207" t="s">
        <v>750</v>
      </c>
      <c r="F701" s="207" t="s">
        <v>751</v>
      </c>
      <c r="G701" s="207">
        <v>1</v>
      </c>
      <c r="H701" s="207"/>
      <c r="I701" s="207"/>
      <c r="J701" s="207"/>
      <c r="K701" s="207"/>
      <c r="L701" s="207"/>
      <c r="M701" s="207"/>
      <c r="N701" s="207"/>
      <c r="O701" s="207"/>
      <c r="P701" s="207"/>
      <c r="Q701" s="207"/>
      <c r="R701" s="207" t="s">
        <v>752</v>
      </c>
      <c r="S701" s="207"/>
      <c r="T701" s="207"/>
      <c r="U701" s="207"/>
      <c r="V701" s="207" t="s">
        <v>744</v>
      </c>
    </row>
    <row r="702" spans="1:22">
      <c r="A702" s="207" t="s">
        <v>1468</v>
      </c>
      <c r="B702" s="207" t="s">
        <v>39</v>
      </c>
      <c r="C702" s="207">
        <v>-5.9436</v>
      </c>
      <c r="D702" s="207">
        <v>7.7724000000000002</v>
      </c>
      <c r="E702" s="207" t="s">
        <v>48</v>
      </c>
      <c r="F702" s="207"/>
      <c r="G702" s="207"/>
      <c r="H702" s="207"/>
      <c r="I702" s="207"/>
      <c r="J702" s="207"/>
      <c r="K702" s="207"/>
      <c r="L702" s="207"/>
      <c r="M702" s="207"/>
      <c r="N702" s="207"/>
      <c r="O702" s="207"/>
      <c r="P702" s="207"/>
      <c r="Q702" s="207"/>
      <c r="R702" s="207" t="s">
        <v>744</v>
      </c>
      <c r="S702" s="207"/>
      <c r="T702" s="207"/>
      <c r="U702" s="207"/>
      <c r="V702" s="207"/>
    </row>
    <row r="703" spans="1:22">
      <c r="A703" s="207" t="s">
        <v>1469</v>
      </c>
      <c r="B703" s="207" t="s">
        <v>606</v>
      </c>
      <c r="C703" s="207">
        <v>8.6867999999999999</v>
      </c>
      <c r="D703" s="207">
        <v>16.916399999999999</v>
      </c>
      <c r="E703" s="207" t="s">
        <v>755</v>
      </c>
      <c r="F703" s="207" t="s">
        <v>751</v>
      </c>
      <c r="G703" s="207">
        <v>1</v>
      </c>
      <c r="H703" s="207"/>
      <c r="I703" s="207"/>
      <c r="J703" s="207"/>
      <c r="K703" s="207"/>
      <c r="L703" s="207"/>
      <c r="M703" s="207"/>
      <c r="N703" s="207"/>
      <c r="O703" s="207"/>
      <c r="P703" s="207"/>
      <c r="Q703" s="207"/>
      <c r="R703" s="207" t="s">
        <v>752</v>
      </c>
      <c r="S703" s="207"/>
      <c r="T703" s="207"/>
      <c r="U703" s="207"/>
      <c r="V703" s="207" t="s">
        <v>744</v>
      </c>
    </row>
    <row r="704" spans="1:22">
      <c r="A704" s="207" t="s">
        <v>1470</v>
      </c>
      <c r="B704" s="207" t="s">
        <v>197</v>
      </c>
      <c r="C704" s="207">
        <v>-12.3444</v>
      </c>
      <c r="D704" s="207">
        <v>-16.916399999999999</v>
      </c>
      <c r="E704" s="207" t="s">
        <v>191</v>
      </c>
      <c r="F704" s="207"/>
      <c r="G704" s="207"/>
      <c r="H704" s="207"/>
      <c r="I704" s="207"/>
      <c r="J704" s="207"/>
      <c r="K704" s="207"/>
      <c r="L704" s="207"/>
      <c r="M704" s="207"/>
      <c r="N704" s="207"/>
      <c r="O704" s="207"/>
      <c r="P704" s="207"/>
      <c r="Q704" s="207"/>
      <c r="R704" s="207" t="s">
        <v>744</v>
      </c>
      <c r="S704" s="207"/>
      <c r="T704" s="207"/>
      <c r="U704" s="207"/>
      <c r="V704" s="207"/>
    </row>
    <row r="705" spans="1:22">
      <c r="A705" s="207" t="s">
        <v>1471</v>
      </c>
      <c r="B705" s="207" t="s">
        <v>39</v>
      </c>
      <c r="C705" s="207">
        <v>-8.6867999999999999</v>
      </c>
      <c r="D705" s="207">
        <v>7.7724000000000002</v>
      </c>
      <c r="E705" s="207" t="s">
        <v>48</v>
      </c>
      <c r="F705" s="207"/>
      <c r="G705" s="207"/>
      <c r="H705" s="207"/>
      <c r="I705" s="207"/>
      <c r="J705" s="207"/>
      <c r="K705" s="207"/>
      <c r="L705" s="207"/>
      <c r="M705" s="207"/>
      <c r="N705" s="207"/>
      <c r="O705" s="207"/>
      <c r="P705" s="207"/>
      <c r="Q705" s="207"/>
      <c r="R705" s="207" t="s">
        <v>744</v>
      </c>
      <c r="S705" s="207"/>
      <c r="T705" s="207"/>
      <c r="U705" s="207"/>
      <c r="V705" s="207"/>
    </row>
    <row r="706" spans="1:22">
      <c r="A706" s="207" t="s">
        <v>1472</v>
      </c>
      <c r="B706" s="207" t="s">
        <v>607</v>
      </c>
      <c r="C706" s="207">
        <v>5.9436</v>
      </c>
      <c r="D706" s="207">
        <v>17.8308</v>
      </c>
      <c r="E706" s="207" t="s">
        <v>750</v>
      </c>
      <c r="F706" s="207" t="s">
        <v>751</v>
      </c>
      <c r="G706" s="207">
        <v>1</v>
      </c>
      <c r="H706" s="207"/>
      <c r="I706" s="207"/>
      <c r="J706" s="207"/>
      <c r="K706" s="207"/>
      <c r="L706" s="207"/>
      <c r="M706" s="207"/>
      <c r="N706" s="207"/>
      <c r="O706" s="207"/>
      <c r="P706" s="207"/>
      <c r="Q706" s="207"/>
      <c r="R706" s="207" t="s">
        <v>752</v>
      </c>
      <c r="S706" s="207"/>
      <c r="T706" s="207"/>
      <c r="U706" s="207"/>
      <c r="V706" s="207" t="s">
        <v>744</v>
      </c>
    </row>
    <row r="707" spans="1:22">
      <c r="A707" s="207" t="s">
        <v>1473</v>
      </c>
      <c r="B707" s="207" t="s">
        <v>39</v>
      </c>
      <c r="C707" s="207">
        <v>-13.258800000000001</v>
      </c>
      <c r="D707" s="207">
        <v>11.43</v>
      </c>
      <c r="E707" s="207" t="s">
        <v>48</v>
      </c>
      <c r="F707" s="207"/>
      <c r="G707" s="207"/>
      <c r="H707" s="207"/>
      <c r="I707" s="207"/>
      <c r="J707" s="207"/>
      <c r="K707" s="207"/>
      <c r="L707" s="207"/>
      <c r="M707" s="207"/>
      <c r="N707" s="207"/>
      <c r="O707" s="207"/>
      <c r="P707" s="207"/>
      <c r="Q707" s="207"/>
      <c r="R707" s="207" t="s">
        <v>744</v>
      </c>
      <c r="S707" s="207"/>
      <c r="T707" s="207"/>
      <c r="U707" s="207"/>
      <c r="V707" s="207"/>
    </row>
    <row r="708" spans="1:22">
      <c r="A708" s="207" t="s">
        <v>1474</v>
      </c>
      <c r="B708" s="207" t="s">
        <v>195</v>
      </c>
      <c r="C708" s="207">
        <v>-12.3444</v>
      </c>
      <c r="D708" s="207">
        <v>-16.001999999999999</v>
      </c>
      <c r="E708" s="207" t="s">
        <v>191</v>
      </c>
      <c r="F708" s="207"/>
      <c r="G708" s="207"/>
      <c r="H708" s="207"/>
      <c r="I708" s="207"/>
      <c r="J708" s="207"/>
      <c r="K708" s="207"/>
      <c r="L708" s="207"/>
      <c r="M708" s="207"/>
      <c r="N708" s="207"/>
      <c r="O708" s="207"/>
      <c r="P708" s="207"/>
      <c r="Q708" s="207"/>
      <c r="R708" s="207" t="s">
        <v>744</v>
      </c>
      <c r="S708" s="207"/>
      <c r="T708" s="207"/>
      <c r="U708" s="207"/>
      <c r="V708" s="207" t="s">
        <v>744</v>
      </c>
    </row>
    <row r="709" spans="1:22">
      <c r="A709" s="207" t="s">
        <v>1475</v>
      </c>
      <c r="B709" s="207" t="s">
        <v>96</v>
      </c>
      <c r="C709" s="207">
        <v>-16.001999999999999</v>
      </c>
      <c r="D709" s="207">
        <v>0.4572</v>
      </c>
      <c r="E709" s="207" t="s">
        <v>95</v>
      </c>
      <c r="F709" s="207"/>
      <c r="G709" s="207"/>
      <c r="H709" s="207"/>
      <c r="I709" s="207"/>
      <c r="J709" s="207"/>
      <c r="K709" s="207"/>
      <c r="L709" s="207"/>
      <c r="M709" s="207"/>
      <c r="N709" s="207"/>
      <c r="O709" s="207"/>
      <c r="P709" s="207"/>
      <c r="Q709" s="207"/>
      <c r="R709" s="207" t="s">
        <v>744</v>
      </c>
      <c r="S709" s="207"/>
      <c r="T709" s="207"/>
      <c r="U709" s="207"/>
      <c r="V709" s="207" t="s">
        <v>744</v>
      </c>
    </row>
    <row r="710" spans="1:22">
      <c r="A710" s="207" t="s">
        <v>1476</v>
      </c>
      <c r="B710" s="207" t="s">
        <v>74</v>
      </c>
      <c r="C710" s="207">
        <v>8.6867999999999999</v>
      </c>
      <c r="D710" s="207">
        <v>-17.8308</v>
      </c>
      <c r="E710" s="207" t="s">
        <v>73</v>
      </c>
      <c r="F710" s="207"/>
      <c r="G710" s="207"/>
      <c r="H710" s="207"/>
      <c r="I710" s="207"/>
      <c r="J710" s="207"/>
      <c r="K710" s="207"/>
      <c r="L710" s="207"/>
      <c r="M710" s="207"/>
      <c r="N710" s="207"/>
      <c r="O710" s="207"/>
      <c r="P710" s="207"/>
      <c r="Q710" s="207"/>
      <c r="R710" s="207" t="s">
        <v>744</v>
      </c>
      <c r="S710" s="207"/>
      <c r="T710" s="207"/>
      <c r="U710" s="207"/>
      <c r="V710" s="207" t="s">
        <v>744</v>
      </c>
    </row>
    <row r="711" spans="1:22">
      <c r="A711" s="207" t="s">
        <v>1477</v>
      </c>
      <c r="B711" s="207" t="s">
        <v>74</v>
      </c>
      <c r="C711" s="207">
        <v>7.7724000000000002</v>
      </c>
      <c r="D711" s="207">
        <v>-17.8308</v>
      </c>
      <c r="E711" s="207" t="s">
        <v>73</v>
      </c>
      <c r="F711" s="207"/>
      <c r="G711" s="207"/>
      <c r="H711" s="207"/>
      <c r="I711" s="207"/>
      <c r="J711" s="207"/>
      <c r="K711" s="207"/>
      <c r="L711" s="207"/>
      <c r="M711" s="207"/>
      <c r="N711" s="207"/>
      <c r="O711" s="207"/>
      <c r="P711" s="207"/>
      <c r="Q711" s="207"/>
      <c r="R711" s="207" t="s">
        <v>744</v>
      </c>
      <c r="S711" s="207"/>
      <c r="T711" s="207"/>
      <c r="U711" s="207"/>
      <c r="V711" s="207" t="s">
        <v>744</v>
      </c>
    </row>
    <row r="712" spans="1:22">
      <c r="A712" s="207" t="s">
        <v>1478</v>
      </c>
      <c r="B712" s="207" t="s">
        <v>74</v>
      </c>
      <c r="C712" s="207">
        <v>5.0292000000000003</v>
      </c>
      <c r="D712" s="207">
        <v>-17.8308</v>
      </c>
      <c r="E712" s="207" t="s">
        <v>73</v>
      </c>
      <c r="F712" s="207"/>
      <c r="G712" s="207"/>
      <c r="H712" s="207"/>
      <c r="I712" s="207"/>
      <c r="J712" s="207"/>
      <c r="K712" s="207"/>
      <c r="L712" s="207"/>
      <c r="M712" s="207"/>
      <c r="N712" s="207"/>
      <c r="O712" s="207"/>
      <c r="P712" s="207"/>
      <c r="Q712" s="207"/>
      <c r="R712" s="207" t="s">
        <v>744</v>
      </c>
      <c r="S712" s="207"/>
      <c r="T712" s="207"/>
      <c r="U712" s="207"/>
      <c r="V712" s="207" t="s">
        <v>744</v>
      </c>
    </row>
    <row r="713" spans="1:22">
      <c r="A713" s="207" t="s">
        <v>1479</v>
      </c>
      <c r="B713" s="207" t="s">
        <v>74</v>
      </c>
      <c r="C713" s="207">
        <v>4.1147999999999998</v>
      </c>
      <c r="D713" s="207">
        <v>-17.8308</v>
      </c>
      <c r="E713" s="207" t="s">
        <v>73</v>
      </c>
      <c r="F713" s="207"/>
      <c r="G713" s="207"/>
      <c r="H713" s="207"/>
      <c r="I713" s="207"/>
      <c r="J713" s="207"/>
      <c r="K713" s="207"/>
      <c r="L713" s="207"/>
      <c r="M713" s="207"/>
      <c r="N713" s="207"/>
      <c r="O713" s="207"/>
      <c r="P713" s="207"/>
      <c r="Q713" s="207"/>
      <c r="R713" s="207" t="s">
        <v>744</v>
      </c>
      <c r="S713" s="207"/>
      <c r="T713" s="207"/>
      <c r="U713" s="207"/>
      <c r="V713" s="207" t="s">
        <v>744</v>
      </c>
    </row>
    <row r="714" spans="1:22">
      <c r="A714" s="207" t="s">
        <v>1480</v>
      </c>
      <c r="B714" s="207" t="s">
        <v>66</v>
      </c>
      <c r="C714" s="207">
        <v>-2.286</v>
      </c>
      <c r="D714" s="207">
        <v>-17.8308</v>
      </c>
      <c r="E714" s="207" t="s">
        <v>65</v>
      </c>
      <c r="F714" s="207"/>
      <c r="G714" s="207"/>
      <c r="H714" s="207"/>
      <c r="I714" s="207"/>
      <c r="J714" s="207"/>
      <c r="K714" s="207"/>
      <c r="L714" s="207"/>
      <c r="M714" s="207"/>
      <c r="N714" s="207"/>
      <c r="O714" s="207"/>
      <c r="P714" s="207"/>
      <c r="Q714" s="207"/>
      <c r="R714" s="207" t="s">
        <v>744</v>
      </c>
      <c r="S714" s="207"/>
      <c r="T714" s="207"/>
      <c r="U714" s="207"/>
      <c r="V714" s="207" t="s">
        <v>744</v>
      </c>
    </row>
    <row r="715" spans="1:22">
      <c r="A715" s="207" t="s">
        <v>1481</v>
      </c>
      <c r="B715" s="207" t="s">
        <v>66</v>
      </c>
      <c r="C715" s="207">
        <v>-3.2004000000000001</v>
      </c>
      <c r="D715" s="207">
        <v>-17.8308</v>
      </c>
      <c r="E715" s="207" t="s">
        <v>65</v>
      </c>
      <c r="F715" s="207"/>
      <c r="G715" s="207"/>
      <c r="H715" s="207"/>
      <c r="I715" s="207"/>
      <c r="J715" s="207"/>
      <c r="K715" s="207"/>
      <c r="L715" s="207"/>
      <c r="M715" s="207"/>
      <c r="N715" s="207"/>
      <c r="O715" s="207"/>
      <c r="P715" s="207"/>
      <c r="Q715" s="207"/>
      <c r="R715" s="207" t="s">
        <v>744</v>
      </c>
      <c r="S715" s="207"/>
      <c r="T715" s="207"/>
      <c r="U715" s="207"/>
      <c r="V715" s="207" t="s">
        <v>744</v>
      </c>
    </row>
    <row r="716" spans="1:22">
      <c r="A716" s="207" t="s">
        <v>1482</v>
      </c>
      <c r="B716" s="207" t="s">
        <v>66</v>
      </c>
      <c r="C716" s="207">
        <v>-5.9436</v>
      </c>
      <c r="D716" s="207">
        <v>-17.8308</v>
      </c>
      <c r="E716" s="207" t="s">
        <v>65</v>
      </c>
      <c r="F716" s="207"/>
      <c r="G716" s="207"/>
      <c r="H716" s="207"/>
      <c r="I716" s="207"/>
      <c r="J716" s="207"/>
      <c r="K716" s="207"/>
      <c r="L716" s="207"/>
      <c r="M716" s="207"/>
      <c r="N716" s="207"/>
      <c r="O716" s="207"/>
      <c r="P716" s="207"/>
      <c r="Q716" s="207"/>
      <c r="R716" s="207" t="s">
        <v>744</v>
      </c>
      <c r="S716" s="207"/>
      <c r="T716" s="207"/>
      <c r="U716" s="207"/>
      <c r="V716" s="207" t="s">
        <v>744</v>
      </c>
    </row>
    <row r="717" spans="1:22">
      <c r="A717" s="207" t="s">
        <v>1483</v>
      </c>
      <c r="B717" s="207" t="s">
        <v>66</v>
      </c>
      <c r="C717" s="207">
        <v>-6.8579999999999997</v>
      </c>
      <c r="D717" s="207">
        <v>-17.8308</v>
      </c>
      <c r="E717" s="207" t="s">
        <v>65</v>
      </c>
      <c r="F717" s="207"/>
      <c r="G717" s="207"/>
      <c r="H717" s="207"/>
      <c r="I717" s="207"/>
      <c r="J717" s="207"/>
      <c r="K717" s="207"/>
      <c r="L717" s="207"/>
      <c r="M717" s="207"/>
      <c r="N717" s="207"/>
      <c r="O717" s="207"/>
      <c r="P717" s="207"/>
      <c r="Q717" s="207"/>
      <c r="R717" s="207" t="s">
        <v>744</v>
      </c>
      <c r="S717" s="207"/>
      <c r="T717" s="207"/>
      <c r="U717" s="207"/>
      <c r="V717" s="207" t="s">
        <v>744</v>
      </c>
    </row>
    <row r="718" spans="1:22">
      <c r="A718" s="207" t="s">
        <v>1484</v>
      </c>
      <c r="B718" s="207" t="s">
        <v>74</v>
      </c>
      <c r="C718" s="207">
        <v>8.6867999999999999</v>
      </c>
      <c r="D718" s="207">
        <v>-16.916399999999999</v>
      </c>
      <c r="E718" s="207" t="s">
        <v>73</v>
      </c>
      <c r="F718" s="207"/>
      <c r="G718" s="207"/>
      <c r="H718" s="207"/>
      <c r="I718" s="207"/>
      <c r="J718" s="207"/>
      <c r="K718" s="207"/>
      <c r="L718" s="207"/>
      <c r="M718" s="207"/>
      <c r="N718" s="207"/>
      <c r="O718" s="207"/>
      <c r="P718" s="207"/>
      <c r="Q718" s="207"/>
      <c r="R718" s="207" t="s">
        <v>744</v>
      </c>
      <c r="S718" s="207"/>
      <c r="T718" s="207"/>
      <c r="U718" s="207"/>
      <c r="V718" s="207" t="s">
        <v>744</v>
      </c>
    </row>
    <row r="719" spans="1:22">
      <c r="A719" s="207" t="s">
        <v>1485</v>
      </c>
      <c r="B719" s="207" t="s">
        <v>74</v>
      </c>
      <c r="C719" s="207">
        <v>7.7724000000000002</v>
      </c>
      <c r="D719" s="207">
        <v>-16.916399999999999</v>
      </c>
      <c r="E719" s="207" t="s">
        <v>73</v>
      </c>
      <c r="F719" s="207"/>
      <c r="G719" s="207"/>
      <c r="H719" s="207"/>
      <c r="I719" s="207"/>
      <c r="J719" s="207"/>
      <c r="K719" s="207"/>
      <c r="L719" s="207"/>
      <c r="M719" s="207"/>
      <c r="N719" s="207"/>
      <c r="O719" s="207"/>
      <c r="P719" s="207"/>
      <c r="Q719" s="207"/>
      <c r="R719" s="207" t="s">
        <v>744</v>
      </c>
      <c r="S719" s="207"/>
      <c r="T719" s="207"/>
      <c r="U719" s="207"/>
      <c r="V719" s="207" t="s">
        <v>744</v>
      </c>
    </row>
    <row r="720" spans="1:22">
      <c r="A720" s="207" t="s">
        <v>1486</v>
      </c>
      <c r="B720" s="207" t="s">
        <v>74</v>
      </c>
      <c r="C720" s="207">
        <v>5.0292000000000003</v>
      </c>
      <c r="D720" s="207">
        <v>-16.916399999999999</v>
      </c>
      <c r="E720" s="207" t="s">
        <v>73</v>
      </c>
      <c r="F720" s="207"/>
      <c r="G720" s="207"/>
      <c r="H720" s="207"/>
      <c r="I720" s="207"/>
      <c r="J720" s="207"/>
      <c r="K720" s="207"/>
      <c r="L720" s="207"/>
      <c r="M720" s="207"/>
      <c r="N720" s="207"/>
      <c r="O720" s="207"/>
      <c r="P720" s="207"/>
      <c r="Q720" s="207"/>
      <c r="R720" s="207" t="s">
        <v>744</v>
      </c>
      <c r="S720" s="207"/>
      <c r="T720" s="207"/>
      <c r="U720" s="207"/>
      <c r="V720" s="207" t="s">
        <v>744</v>
      </c>
    </row>
    <row r="721" spans="1:22">
      <c r="A721" s="207" t="s">
        <v>1487</v>
      </c>
      <c r="B721" s="207" t="s">
        <v>74</v>
      </c>
      <c r="C721" s="207">
        <v>4.1147999999999998</v>
      </c>
      <c r="D721" s="207">
        <v>-16.916399999999999</v>
      </c>
      <c r="E721" s="207" t="s">
        <v>73</v>
      </c>
      <c r="F721" s="207"/>
      <c r="G721" s="207"/>
      <c r="H721" s="207"/>
      <c r="I721" s="207"/>
      <c r="J721" s="207"/>
      <c r="K721" s="207"/>
      <c r="L721" s="207"/>
      <c r="M721" s="207"/>
      <c r="N721" s="207"/>
      <c r="O721" s="207"/>
      <c r="P721" s="207"/>
      <c r="Q721" s="207"/>
      <c r="R721" s="207" t="s">
        <v>744</v>
      </c>
      <c r="S721" s="207"/>
      <c r="T721" s="207"/>
      <c r="U721" s="207"/>
      <c r="V721" s="207" t="s">
        <v>744</v>
      </c>
    </row>
    <row r="722" spans="1:22">
      <c r="A722" s="207" t="s">
        <v>1488</v>
      </c>
      <c r="B722" s="207" t="s">
        <v>66</v>
      </c>
      <c r="C722" s="207">
        <v>-2.286</v>
      </c>
      <c r="D722" s="207">
        <v>-16.916399999999999</v>
      </c>
      <c r="E722" s="207" t="s">
        <v>65</v>
      </c>
      <c r="F722" s="207"/>
      <c r="G722" s="207"/>
      <c r="H722" s="207"/>
      <c r="I722" s="207"/>
      <c r="J722" s="207"/>
      <c r="K722" s="207"/>
      <c r="L722" s="207"/>
      <c r="M722" s="207"/>
      <c r="N722" s="207"/>
      <c r="O722" s="207"/>
      <c r="P722" s="207"/>
      <c r="Q722" s="207"/>
      <c r="R722" s="207" t="s">
        <v>744</v>
      </c>
      <c r="S722" s="207"/>
      <c r="T722" s="207"/>
      <c r="U722" s="207"/>
      <c r="V722" s="207" t="s">
        <v>744</v>
      </c>
    </row>
    <row r="723" spans="1:22">
      <c r="A723" s="207" t="s">
        <v>1489</v>
      </c>
      <c r="B723" s="207" t="s">
        <v>66</v>
      </c>
      <c r="C723" s="207">
        <v>-3.2004000000000001</v>
      </c>
      <c r="D723" s="207">
        <v>-16.916399999999999</v>
      </c>
      <c r="E723" s="207" t="s">
        <v>65</v>
      </c>
      <c r="F723" s="207"/>
      <c r="G723" s="207"/>
      <c r="H723" s="207"/>
      <c r="I723" s="207"/>
      <c r="J723" s="207"/>
      <c r="K723" s="207"/>
      <c r="L723" s="207"/>
      <c r="M723" s="207"/>
      <c r="N723" s="207"/>
      <c r="O723" s="207"/>
      <c r="P723" s="207"/>
      <c r="Q723" s="207"/>
      <c r="R723" s="207" t="s">
        <v>744</v>
      </c>
      <c r="S723" s="207"/>
      <c r="T723" s="207"/>
      <c r="U723" s="207"/>
      <c r="V723" s="207" t="s">
        <v>744</v>
      </c>
    </row>
    <row r="724" spans="1:22">
      <c r="A724" s="207" t="s">
        <v>1490</v>
      </c>
      <c r="B724" s="207" t="s">
        <v>66</v>
      </c>
      <c r="C724" s="207">
        <v>-5.9436</v>
      </c>
      <c r="D724" s="207">
        <v>-16.916399999999999</v>
      </c>
      <c r="E724" s="207" t="s">
        <v>65</v>
      </c>
      <c r="F724" s="207"/>
      <c r="G724" s="207"/>
      <c r="H724" s="207"/>
      <c r="I724" s="207"/>
      <c r="J724" s="207"/>
      <c r="K724" s="207"/>
      <c r="L724" s="207"/>
      <c r="M724" s="207"/>
      <c r="N724" s="207"/>
      <c r="O724" s="207"/>
      <c r="P724" s="207"/>
      <c r="Q724" s="207"/>
      <c r="R724" s="207" t="s">
        <v>744</v>
      </c>
      <c r="S724" s="207"/>
      <c r="T724" s="207"/>
      <c r="U724" s="207"/>
      <c r="V724" s="207" t="s">
        <v>744</v>
      </c>
    </row>
    <row r="725" spans="1:22">
      <c r="A725" s="207" t="s">
        <v>1491</v>
      </c>
      <c r="B725" s="207" t="s">
        <v>66</v>
      </c>
      <c r="C725" s="207">
        <v>-6.8579999999999997</v>
      </c>
      <c r="D725" s="207">
        <v>-16.916399999999999</v>
      </c>
      <c r="E725" s="207" t="s">
        <v>65</v>
      </c>
      <c r="F725" s="207"/>
      <c r="G725" s="207"/>
      <c r="H725" s="207"/>
      <c r="I725" s="207"/>
      <c r="J725" s="207"/>
      <c r="K725" s="207"/>
      <c r="L725" s="207"/>
      <c r="M725" s="207"/>
      <c r="N725" s="207"/>
      <c r="O725" s="207"/>
      <c r="P725" s="207"/>
      <c r="Q725" s="207"/>
      <c r="R725" s="207" t="s">
        <v>744</v>
      </c>
      <c r="S725" s="207"/>
      <c r="T725" s="207"/>
      <c r="U725" s="207"/>
      <c r="V725" s="207" t="s">
        <v>744</v>
      </c>
    </row>
    <row r="726" spans="1:22">
      <c r="A726" s="207" t="s">
        <v>1492</v>
      </c>
      <c r="B726" s="207" t="s">
        <v>74</v>
      </c>
      <c r="C726" s="207">
        <v>11.43</v>
      </c>
      <c r="D726" s="207">
        <v>-16.916399999999999</v>
      </c>
      <c r="E726" s="207" t="s">
        <v>73</v>
      </c>
      <c r="F726" s="207"/>
      <c r="G726" s="207"/>
      <c r="H726" s="207"/>
      <c r="I726" s="207"/>
      <c r="J726" s="207"/>
      <c r="K726" s="207"/>
      <c r="L726" s="207"/>
      <c r="M726" s="207"/>
      <c r="N726" s="207"/>
      <c r="O726" s="207"/>
      <c r="P726" s="207"/>
      <c r="Q726" s="207"/>
      <c r="R726" s="207" t="s">
        <v>744</v>
      </c>
      <c r="S726" s="207"/>
      <c r="T726" s="207"/>
      <c r="U726" s="207"/>
      <c r="V726" s="207" t="s">
        <v>744</v>
      </c>
    </row>
    <row r="727" spans="1:22">
      <c r="A727" s="207" t="s">
        <v>1493</v>
      </c>
      <c r="B727" s="207" t="s">
        <v>74</v>
      </c>
      <c r="C727" s="207">
        <v>8.6867999999999999</v>
      </c>
      <c r="D727" s="207">
        <v>-16.001999999999999</v>
      </c>
      <c r="E727" s="207" t="s">
        <v>73</v>
      </c>
      <c r="F727" s="207"/>
      <c r="G727" s="207"/>
      <c r="H727" s="207"/>
      <c r="I727" s="207"/>
      <c r="J727" s="207"/>
      <c r="K727" s="207"/>
      <c r="L727" s="207"/>
      <c r="M727" s="207"/>
      <c r="N727" s="207"/>
      <c r="O727" s="207"/>
      <c r="P727" s="207"/>
      <c r="Q727" s="207"/>
      <c r="R727" s="207" t="s">
        <v>744</v>
      </c>
      <c r="S727" s="207"/>
      <c r="T727" s="207"/>
      <c r="U727" s="207"/>
      <c r="V727" s="207" t="s">
        <v>744</v>
      </c>
    </row>
    <row r="728" spans="1:22">
      <c r="A728" s="207" t="s">
        <v>1494</v>
      </c>
      <c r="B728" s="207" t="s">
        <v>74</v>
      </c>
      <c r="C728" s="207">
        <v>7.7724000000000002</v>
      </c>
      <c r="D728" s="207">
        <v>-16.001999999999999</v>
      </c>
      <c r="E728" s="207" t="s">
        <v>73</v>
      </c>
      <c r="F728" s="207"/>
      <c r="G728" s="207"/>
      <c r="H728" s="207"/>
      <c r="I728" s="207"/>
      <c r="J728" s="207"/>
      <c r="K728" s="207"/>
      <c r="L728" s="207"/>
      <c r="M728" s="207"/>
      <c r="N728" s="207"/>
      <c r="O728" s="207"/>
      <c r="P728" s="207"/>
      <c r="Q728" s="207"/>
      <c r="R728" s="207" t="s">
        <v>744</v>
      </c>
      <c r="S728" s="207"/>
      <c r="T728" s="207"/>
      <c r="U728" s="207"/>
      <c r="V728" s="207" t="s">
        <v>744</v>
      </c>
    </row>
    <row r="729" spans="1:22">
      <c r="A729" s="207" t="s">
        <v>1495</v>
      </c>
      <c r="B729" s="207" t="s">
        <v>74</v>
      </c>
      <c r="C729" s="207">
        <v>5.0292000000000003</v>
      </c>
      <c r="D729" s="207">
        <v>-16.001999999999999</v>
      </c>
      <c r="E729" s="207" t="s">
        <v>73</v>
      </c>
      <c r="F729" s="207"/>
      <c r="G729" s="207"/>
      <c r="H729" s="207"/>
      <c r="I729" s="207"/>
      <c r="J729" s="207"/>
      <c r="K729" s="207"/>
      <c r="L729" s="207"/>
      <c r="M729" s="207"/>
      <c r="N729" s="207"/>
      <c r="O729" s="207"/>
      <c r="P729" s="207"/>
      <c r="Q729" s="207"/>
      <c r="R729" s="207" t="s">
        <v>744</v>
      </c>
      <c r="S729" s="207"/>
      <c r="T729" s="207"/>
      <c r="U729" s="207"/>
      <c r="V729" s="207" t="s">
        <v>744</v>
      </c>
    </row>
    <row r="730" spans="1:22">
      <c r="A730" s="207" t="s">
        <v>1496</v>
      </c>
      <c r="B730" s="207" t="s">
        <v>74</v>
      </c>
      <c r="C730" s="207">
        <v>4.1147999999999998</v>
      </c>
      <c r="D730" s="207">
        <v>-16.001999999999999</v>
      </c>
      <c r="E730" s="207" t="s">
        <v>73</v>
      </c>
      <c r="F730" s="207"/>
      <c r="G730" s="207"/>
      <c r="H730" s="207"/>
      <c r="I730" s="207"/>
      <c r="J730" s="207"/>
      <c r="K730" s="207"/>
      <c r="L730" s="207"/>
      <c r="M730" s="207"/>
      <c r="N730" s="207"/>
      <c r="O730" s="207"/>
      <c r="P730" s="207"/>
      <c r="Q730" s="207"/>
      <c r="R730" s="207" t="s">
        <v>744</v>
      </c>
      <c r="S730" s="207"/>
      <c r="T730" s="207"/>
      <c r="U730" s="207"/>
      <c r="V730" s="207" t="s">
        <v>744</v>
      </c>
    </row>
    <row r="731" spans="1:22">
      <c r="A731" s="207" t="s">
        <v>1497</v>
      </c>
      <c r="B731" s="207" t="s">
        <v>66</v>
      </c>
      <c r="C731" s="207">
        <v>1.3715999999999999</v>
      </c>
      <c r="D731" s="207">
        <v>-16.001999999999999</v>
      </c>
      <c r="E731" s="207" t="s">
        <v>65</v>
      </c>
      <c r="F731" s="207"/>
      <c r="G731" s="207"/>
      <c r="H731" s="207"/>
      <c r="I731" s="207"/>
      <c r="J731" s="207"/>
      <c r="K731" s="207"/>
      <c r="L731" s="207"/>
      <c r="M731" s="207"/>
      <c r="N731" s="207"/>
      <c r="O731" s="207"/>
      <c r="P731" s="207"/>
      <c r="Q731" s="207"/>
      <c r="R731" s="207" t="s">
        <v>744</v>
      </c>
      <c r="S731" s="207"/>
      <c r="T731" s="207"/>
      <c r="U731" s="207"/>
      <c r="V731" s="207" t="s">
        <v>744</v>
      </c>
    </row>
    <row r="732" spans="1:22">
      <c r="A732" s="207" t="s">
        <v>1498</v>
      </c>
      <c r="B732" s="207" t="s">
        <v>66</v>
      </c>
      <c r="C732" s="207">
        <v>0.4572</v>
      </c>
      <c r="D732" s="207">
        <v>-16.001999999999999</v>
      </c>
      <c r="E732" s="207" t="s">
        <v>65</v>
      </c>
      <c r="F732" s="207"/>
      <c r="G732" s="207"/>
      <c r="H732" s="207"/>
      <c r="I732" s="207"/>
      <c r="J732" s="207"/>
      <c r="K732" s="207"/>
      <c r="L732" s="207"/>
      <c r="M732" s="207"/>
      <c r="N732" s="207"/>
      <c r="O732" s="207"/>
      <c r="P732" s="207"/>
      <c r="Q732" s="207"/>
      <c r="R732" s="207" t="s">
        <v>744</v>
      </c>
      <c r="S732" s="207"/>
      <c r="T732" s="207"/>
      <c r="U732" s="207"/>
      <c r="V732" s="207" t="s">
        <v>744</v>
      </c>
    </row>
    <row r="733" spans="1:22">
      <c r="A733" s="207" t="s">
        <v>1499</v>
      </c>
      <c r="B733" s="207" t="s">
        <v>66</v>
      </c>
      <c r="C733" s="207">
        <v>-2.286</v>
      </c>
      <c r="D733" s="207">
        <v>-16.001999999999999</v>
      </c>
      <c r="E733" s="207" t="s">
        <v>65</v>
      </c>
      <c r="F733" s="207"/>
      <c r="G733" s="207"/>
      <c r="H733" s="207"/>
      <c r="I733" s="207"/>
      <c r="J733" s="207"/>
      <c r="K733" s="207"/>
      <c r="L733" s="207"/>
      <c r="M733" s="207"/>
      <c r="N733" s="207"/>
      <c r="O733" s="207"/>
      <c r="P733" s="207"/>
      <c r="Q733" s="207"/>
      <c r="R733" s="207" t="s">
        <v>744</v>
      </c>
      <c r="S733" s="207"/>
      <c r="T733" s="207"/>
      <c r="U733" s="207"/>
      <c r="V733" s="207" t="s">
        <v>744</v>
      </c>
    </row>
    <row r="734" spans="1:22">
      <c r="A734" s="207" t="s">
        <v>1500</v>
      </c>
      <c r="B734" s="207" t="s">
        <v>66</v>
      </c>
      <c r="C734" s="207">
        <v>-3.2004000000000001</v>
      </c>
      <c r="D734" s="207">
        <v>-16.001999999999999</v>
      </c>
      <c r="E734" s="207" t="s">
        <v>65</v>
      </c>
      <c r="F734" s="207"/>
      <c r="G734" s="207"/>
      <c r="H734" s="207"/>
      <c r="I734" s="207"/>
      <c r="J734" s="207"/>
      <c r="K734" s="207"/>
      <c r="L734" s="207"/>
      <c r="M734" s="207"/>
      <c r="N734" s="207"/>
      <c r="O734" s="207"/>
      <c r="P734" s="207"/>
      <c r="Q734" s="207"/>
      <c r="R734" s="207" t="s">
        <v>744</v>
      </c>
      <c r="S734" s="207"/>
      <c r="T734" s="207"/>
      <c r="U734" s="207"/>
      <c r="V734" s="207" t="s">
        <v>744</v>
      </c>
    </row>
    <row r="735" spans="1:22">
      <c r="A735" s="207" t="s">
        <v>1501</v>
      </c>
      <c r="B735" s="207" t="s">
        <v>66</v>
      </c>
      <c r="C735" s="207">
        <v>-5.9436</v>
      </c>
      <c r="D735" s="207">
        <v>-16.001999999999999</v>
      </c>
      <c r="E735" s="207" t="s">
        <v>65</v>
      </c>
      <c r="F735" s="207"/>
      <c r="G735" s="207"/>
      <c r="H735" s="207"/>
      <c r="I735" s="207"/>
      <c r="J735" s="207"/>
      <c r="K735" s="207"/>
      <c r="L735" s="207"/>
      <c r="M735" s="207"/>
      <c r="N735" s="207"/>
      <c r="O735" s="207"/>
      <c r="P735" s="207"/>
      <c r="Q735" s="207"/>
      <c r="R735" s="207" t="s">
        <v>744</v>
      </c>
      <c r="S735" s="207"/>
      <c r="T735" s="207"/>
      <c r="U735" s="207"/>
      <c r="V735" s="207" t="s">
        <v>744</v>
      </c>
    </row>
    <row r="736" spans="1:22">
      <c r="A736" s="207" t="s">
        <v>1502</v>
      </c>
      <c r="B736" s="207" t="s">
        <v>66</v>
      </c>
      <c r="C736" s="207">
        <v>-6.8579999999999997</v>
      </c>
      <c r="D736" s="207">
        <v>-16.001999999999999</v>
      </c>
      <c r="E736" s="207" t="s">
        <v>65</v>
      </c>
      <c r="F736" s="207"/>
      <c r="G736" s="207"/>
      <c r="H736" s="207"/>
      <c r="I736" s="207"/>
      <c r="J736" s="207"/>
      <c r="K736" s="207"/>
      <c r="L736" s="207"/>
      <c r="M736" s="207"/>
      <c r="N736" s="207"/>
      <c r="O736" s="207"/>
      <c r="P736" s="207"/>
      <c r="Q736" s="207"/>
      <c r="R736" s="207" t="s">
        <v>744</v>
      </c>
      <c r="S736" s="207"/>
      <c r="T736" s="207"/>
      <c r="U736" s="207"/>
      <c r="V736" s="207" t="s">
        <v>744</v>
      </c>
    </row>
    <row r="737" spans="1:22">
      <c r="A737" s="207" t="s">
        <v>1503</v>
      </c>
      <c r="B737" s="207" t="s">
        <v>74</v>
      </c>
      <c r="C737" s="207">
        <v>11.43</v>
      </c>
      <c r="D737" s="207">
        <v>-16.001999999999999</v>
      </c>
      <c r="E737" s="207" t="s">
        <v>73</v>
      </c>
      <c r="F737" s="207"/>
      <c r="G737" s="207"/>
      <c r="H737" s="207"/>
      <c r="I737" s="207"/>
      <c r="J737" s="207"/>
      <c r="K737" s="207"/>
      <c r="L737" s="207"/>
      <c r="M737" s="207"/>
      <c r="N737" s="207"/>
      <c r="O737" s="207"/>
      <c r="P737" s="207"/>
      <c r="Q737" s="207"/>
      <c r="R737" s="207" t="s">
        <v>744</v>
      </c>
      <c r="S737" s="207"/>
      <c r="T737" s="207"/>
      <c r="U737" s="207"/>
      <c r="V737" s="207" t="s">
        <v>744</v>
      </c>
    </row>
    <row r="738" spans="1:22">
      <c r="A738" s="207" t="s">
        <v>1504</v>
      </c>
      <c r="B738" s="207" t="s">
        <v>74</v>
      </c>
      <c r="C738" s="207">
        <v>8.6867999999999999</v>
      </c>
      <c r="D738" s="207">
        <v>-15.0876</v>
      </c>
      <c r="E738" s="207" t="s">
        <v>73</v>
      </c>
      <c r="F738" s="207"/>
      <c r="G738" s="207"/>
      <c r="H738" s="207"/>
      <c r="I738" s="207"/>
      <c r="J738" s="207"/>
      <c r="K738" s="207"/>
      <c r="L738" s="207"/>
      <c r="M738" s="207"/>
      <c r="N738" s="207"/>
      <c r="O738" s="207"/>
      <c r="P738" s="207"/>
      <c r="Q738" s="207"/>
      <c r="R738" s="207" t="s">
        <v>744</v>
      </c>
      <c r="S738" s="207"/>
      <c r="T738" s="207"/>
      <c r="U738" s="207"/>
      <c r="V738" s="207" t="s">
        <v>744</v>
      </c>
    </row>
    <row r="739" spans="1:22">
      <c r="A739" s="207" t="s">
        <v>1505</v>
      </c>
      <c r="B739" s="207" t="s">
        <v>74</v>
      </c>
      <c r="C739" s="207">
        <v>7.7724000000000002</v>
      </c>
      <c r="D739" s="207">
        <v>-15.0876</v>
      </c>
      <c r="E739" s="207" t="s">
        <v>73</v>
      </c>
      <c r="F739" s="207"/>
      <c r="G739" s="207"/>
      <c r="H739" s="207"/>
      <c r="I739" s="207"/>
      <c r="J739" s="207"/>
      <c r="K739" s="207"/>
      <c r="L739" s="207"/>
      <c r="M739" s="207"/>
      <c r="N739" s="207"/>
      <c r="O739" s="207"/>
      <c r="P739" s="207"/>
      <c r="Q739" s="207"/>
      <c r="R739" s="207" t="s">
        <v>744</v>
      </c>
      <c r="S739" s="207"/>
      <c r="T739" s="207"/>
      <c r="U739" s="207"/>
      <c r="V739" s="207" t="s">
        <v>744</v>
      </c>
    </row>
    <row r="740" spans="1:22">
      <c r="A740" s="207" t="s">
        <v>1506</v>
      </c>
      <c r="B740" s="207" t="s">
        <v>74</v>
      </c>
      <c r="C740" s="207">
        <v>5.0292000000000003</v>
      </c>
      <c r="D740" s="207">
        <v>-15.0876</v>
      </c>
      <c r="E740" s="207" t="s">
        <v>73</v>
      </c>
      <c r="F740" s="207"/>
      <c r="G740" s="207"/>
      <c r="H740" s="207"/>
      <c r="I740" s="207"/>
      <c r="J740" s="207"/>
      <c r="K740" s="207"/>
      <c r="L740" s="207"/>
      <c r="M740" s="207"/>
      <c r="N740" s="207"/>
      <c r="O740" s="207"/>
      <c r="P740" s="207"/>
      <c r="Q740" s="207"/>
      <c r="R740" s="207" t="s">
        <v>744</v>
      </c>
      <c r="S740" s="207"/>
      <c r="T740" s="207"/>
      <c r="U740" s="207"/>
      <c r="V740" s="207" t="s">
        <v>744</v>
      </c>
    </row>
    <row r="741" spans="1:22">
      <c r="A741" s="207" t="s">
        <v>1507</v>
      </c>
      <c r="B741" s="207" t="s">
        <v>74</v>
      </c>
      <c r="C741" s="207">
        <v>4.1147999999999998</v>
      </c>
      <c r="D741" s="207">
        <v>-15.0876</v>
      </c>
      <c r="E741" s="207" t="s">
        <v>73</v>
      </c>
      <c r="F741" s="207"/>
      <c r="G741" s="207"/>
      <c r="H741" s="207"/>
      <c r="I741" s="207"/>
      <c r="J741" s="207"/>
      <c r="K741" s="207"/>
      <c r="L741" s="207"/>
      <c r="M741" s="207"/>
      <c r="N741" s="207"/>
      <c r="O741" s="207"/>
      <c r="P741" s="207"/>
      <c r="Q741" s="207"/>
      <c r="R741" s="207" t="s">
        <v>744</v>
      </c>
      <c r="S741" s="207"/>
      <c r="T741" s="207"/>
      <c r="U741" s="207"/>
      <c r="V741" s="207" t="s">
        <v>744</v>
      </c>
    </row>
    <row r="742" spans="1:22">
      <c r="A742" s="207" t="s">
        <v>1508</v>
      </c>
      <c r="B742" s="207" t="s">
        <v>66</v>
      </c>
      <c r="C742" s="207">
        <v>1.3715999999999999</v>
      </c>
      <c r="D742" s="207">
        <v>-15.0876</v>
      </c>
      <c r="E742" s="207" t="s">
        <v>65</v>
      </c>
      <c r="F742" s="207"/>
      <c r="G742" s="207"/>
      <c r="H742" s="207"/>
      <c r="I742" s="207"/>
      <c r="J742" s="207"/>
      <c r="K742" s="207"/>
      <c r="L742" s="207"/>
      <c r="M742" s="207"/>
      <c r="N742" s="207"/>
      <c r="O742" s="207"/>
      <c r="P742" s="207"/>
      <c r="Q742" s="207"/>
      <c r="R742" s="207" t="s">
        <v>744</v>
      </c>
      <c r="S742" s="207"/>
      <c r="T742" s="207"/>
      <c r="U742" s="207"/>
      <c r="V742" s="207" t="s">
        <v>744</v>
      </c>
    </row>
    <row r="743" spans="1:22">
      <c r="A743" s="207" t="s">
        <v>1509</v>
      </c>
      <c r="B743" s="207" t="s">
        <v>66</v>
      </c>
      <c r="C743" s="207">
        <v>0.4572</v>
      </c>
      <c r="D743" s="207">
        <v>-15.0876</v>
      </c>
      <c r="E743" s="207" t="s">
        <v>65</v>
      </c>
      <c r="F743" s="207"/>
      <c r="G743" s="207"/>
      <c r="H743" s="207"/>
      <c r="I743" s="207"/>
      <c r="J743" s="207"/>
      <c r="K743" s="207"/>
      <c r="L743" s="207"/>
      <c r="M743" s="207"/>
      <c r="N743" s="207"/>
      <c r="O743" s="207"/>
      <c r="P743" s="207"/>
      <c r="Q743" s="207"/>
      <c r="R743" s="207" t="s">
        <v>744</v>
      </c>
      <c r="S743" s="207"/>
      <c r="T743" s="207"/>
      <c r="U743" s="207"/>
      <c r="V743" s="207" t="s">
        <v>744</v>
      </c>
    </row>
    <row r="744" spans="1:22">
      <c r="A744" s="207" t="s">
        <v>1510</v>
      </c>
      <c r="B744" s="207" t="s">
        <v>66</v>
      </c>
      <c r="C744" s="207">
        <v>-2.286</v>
      </c>
      <c r="D744" s="207">
        <v>-15.0876</v>
      </c>
      <c r="E744" s="207" t="s">
        <v>65</v>
      </c>
      <c r="F744" s="207"/>
      <c r="G744" s="207"/>
      <c r="H744" s="207"/>
      <c r="I744" s="207"/>
      <c r="J744" s="207"/>
      <c r="K744" s="207"/>
      <c r="L744" s="207"/>
      <c r="M744" s="207"/>
      <c r="N744" s="207"/>
      <c r="O744" s="207"/>
      <c r="P744" s="207"/>
      <c r="Q744" s="207"/>
      <c r="R744" s="207" t="s">
        <v>744</v>
      </c>
      <c r="S744" s="207"/>
      <c r="T744" s="207"/>
      <c r="U744" s="207"/>
      <c r="V744" s="207" t="s">
        <v>744</v>
      </c>
    </row>
    <row r="745" spans="1:22">
      <c r="A745" s="207" t="s">
        <v>1511</v>
      </c>
      <c r="B745" s="207" t="s">
        <v>66</v>
      </c>
      <c r="C745" s="207">
        <v>-3.2004000000000001</v>
      </c>
      <c r="D745" s="207">
        <v>-15.0876</v>
      </c>
      <c r="E745" s="207" t="s">
        <v>65</v>
      </c>
      <c r="F745" s="207"/>
      <c r="G745" s="207"/>
      <c r="H745" s="207"/>
      <c r="I745" s="207"/>
      <c r="J745" s="207"/>
      <c r="K745" s="207"/>
      <c r="L745" s="207"/>
      <c r="M745" s="207"/>
      <c r="N745" s="207"/>
      <c r="O745" s="207"/>
      <c r="P745" s="207"/>
      <c r="Q745" s="207"/>
      <c r="R745" s="207" t="s">
        <v>744</v>
      </c>
      <c r="S745" s="207"/>
      <c r="T745" s="207"/>
      <c r="U745" s="207"/>
      <c r="V745" s="207" t="s">
        <v>744</v>
      </c>
    </row>
    <row r="746" spans="1:22">
      <c r="A746" s="207" t="s">
        <v>1512</v>
      </c>
      <c r="B746" s="207" t="s">
        <v>66</v>
      </c>
      <c r="C746" s="207">
        <v>-5.9436</v>
      </c>
      <c r="D746" s="207">
        <v>-15.0876</v>
      </c>
      <c r="E746" s="207" t="s">
        <v>65</v>
      </c>
      <c r="F746" s="207"/>
      <c r="G746" s="207"/>
      <c r="H746" s="207"/>
      <c r="I746" s="207"/>
      <c r="J746" s="207"/>
      <c r="K746" s="207"/>
      <c r="L746" s="207"/>
      <c r="M746" s="207"/>
      <c r="N746" s="207"/>
      <c r="O746" s="207"/>
      <c r="P746" s="207"/>
      <c r="Q746" s="207"/>
      <c r="R746" s="207" t="s">
        <v>744</v>
      </c>
      <c r="S746" s="207"/>
      <c r="T746" s="207"/>
      <c r="U746" s="207"/>
      <c r="V746" s="207" t="s">
        <v>744</v>
      </c>
    </row>
    <row r="747" spans="1:22">
      <c r="A747" s="207" t="s">
        <v>1513</v>
      </c>
      <c r="B747" s="207" t="s">
        <v>66</v>
      </c>
      <c r="C747" s="207">
        <v>-6.8579999999999997</v>
      </c>
      <c r="D747" s="207">
        <v>-15.0876</v>
      </c>
      <c r="E747" s="207" t="s">
        <v>65</v>
      </c>
      <c r="F747" s="207"/>
      <c r="G747" s="207"/>
      <c r="H747" s="207"/>
      <c r="I747" s="207"/>
      <c r="J747" s="207"/>
      <c r="K747" s="207"/>
      <c r="L747" s="207"/>
      <c r="M747" s="207"/>
      <c r="N747" s="207"/>
      <c r="O747" s="207"/>
      <c r="P747" s="207"/>
      <c r="Q747" s="207"/>
      <c r="R747" s="207" t="s">
        <v>744</v>
      </c>
      <c r="S747" s="207"/>
      <c r="T747" s="207"/>
      <c r="U747" s="207"/>
      <c r="V747" s="207" t="s">
        <v>744</v>
      </c>
    </row>
    <row r="748" spans="1:22">
      <c r="A748" s="207" t="s">
        <v>1514</v>
      </c>
      <c r="B748" s="207" t="s">
        <v>74</v>
      </c>
      <c r="C748" s="207">
        <v>11.43</v>
      </c>
      <c r="D748" s="207">
        <v>-15.0876</v>
      </c>
      <c r="E748" s="207" t="s">
        <v>73</v>
      </c>
      <c r="F748" s="207"/>
      <c r="G748" s="207"/>
      <c r="H748" s="207"/>
      <c r="I748" s="207"/>
      <c r="J748" s="207"/>
      <c r="K748" s="207"/>
      <c r="L748" s="207"/>
      <c r="M748" s="207"/>
      <c r="N748" s="207"/>
      <c r="O748" s="207"/>
      <c r="P748" s="207"/>
      <c r="Q748" s="207"/>
      <c r="R748" s="207" t="s">
        <v>744</v>
      </c>
      <c r="S748" s="207"/>
      <c r="T748" s="207"/>
      <c r="U748" s="207"/>
      <c r="V748" s="207" t="s">
        <v>744</v>
      </c>
    </row>
    <row r="749" spans="1:22">
      <c r="A749" s="207" t="s">
        <v>1515</v>
      </c>
      <c r="B749" s="207" t="s">
        <v>74</v>
      </c>
      <c r="C749" s="207">
        <v>8.6867999999999999</v>
      </c>
      <c r="D749" s="207">
        <v>-14.1732</v>
      </c>
      <c r="E749" s="207" t="s">
        <v>73</v>
      </c>
      <c r="F749" s="207"/>
      <c r="G749" s="207"/>
      <c r="H749" s="207"/>
      <c r="I749" s="207"/>
      <c r="J749" s="207"/>
      <c r="K749" s="207"/>
      <c r="L749" s="207"/>
      <c r="M749" s="207"/>
      <c r="N749" s="207"/>
      <c r="O749" s="207"/>
      <c r="P749" s="207"/>
      <c r="Q749" s="207"/>
      <c r="R749" s="207" t="s">
        <v>744</v>
      </c>
      <c r="S749" s="207"/>
      <c r="T749" s="207"/>
      <c r="U749" s="207"/>
      <c r="V749" s="207" t="s">
        <v>744</v>
      </c>
    </row>
    <row r="750" spans="1:22">
      <c r="A750" s="207" t="s">
        <v>1516</v>
      </c>
      <c r="B750" s="207" t="s">
        <v>74</v>
      </c>
      <c r="C750" s="207">
        <v>7.7724000000000002</v>
      </c>
      <c r="D750" s="207">
        <v>-14.1732</v>
      </c>
      <c r="E750" s="207" t="s">
        <v>73</v>
      </c>
      <c r="F750" s="207"/>
      <c r="G750" s="207"/>
      <c r="H750" s="207"/>
      <c r="I750" s="207"/>
      <c r="J750" s="207"/>
      <c r="K750" s="207"/>
      <c r="L750" s="207"/>
      <c r="M750" s="207"/>
      <c r="N750" s="207"/>
      <c r="O750" s="207"/>
      <c r="P750" s="207"/>
      <c r="Q750" s="207"/>
      <c r="R750" s="207" t="s">
        <v>744</v>
      </c>
      <c r="S750" s="207"/>
      <c r="T750" s="207"/>
      <c r="U750" s="207"/>
      <c r="V750" s="207" t="s">
        <v>744</v>
      </c>
    </row>
    <row r="751" spans="1:22">
      <c r="A751" s="207" t="s">
        <v>1517</v>
      </c>
      <c r="B751" s="207" t="s">
        <v>74</v>
      </c>
      <c r="C751" s="207">
        <v>5.0292000000000003</v>
      </c>
      <c r="D751" s="207">
        <v>-14.1732</v>
      </c>
      <c r="E751" s="207" t="s">
        <v>73</v>
      </c>
      <c r="F751" s="207"/>
      <c r="G751" s="207"/>
      <c r="H751" s="207"/>
      <c r="I751" s="207"/>
      <c r="J751" s="207"/>
      <c r="K751" s="207"/>
      <c r="L751" s="207"/>
      <c r="M751" s="207"/>
      <c r="N751" s="207"/>
      <c r="O751" s="207"/>
      <c r="P751" s="207"/>
      <c r="Q751" s="207"/>
      <c r="R751" s="207" t="s">
        <v>744</v>
      </c>
      <c r="S751" s="207"/>
      <c r="T751" s="207"/>
      <c r="U751" s="207"/>
      <c r="V751" s="207" t="s">
        <v>744</v>
      </c>
    </row>
    <row r="752" spans="1:22">
      <c r="A752" s="207" t="s">
        <v>1518</v>
      </c>
      <c r="B752" s="207" t="s">
        <v>74</v>
      </c>
      <c r="C752" s="207">
        <v>4.1147999999999998</v>
      </c>
      <c r="D752" s="207">
        <v>-14.1732</v>
      </c>
      <c r="E752" s="207" t="s">
        <v>73</v>
      </c>
      <c r="F752" s="207"/>
      <c r="G752" s="207"/>
      <c r="H752" s="207"/>
      <c r="I752" s="207"/>
      <c r="J752" s="207"/>
      <c r="K752" s="207"/>
      <c r="L752" s="207"/>
      <c r="M752" s="207"/>
      <c r="N752" s="207"/>
      <c r="O752" s="207"/>
      <c r="P752" s="207"/>
      <c r="Q752" s="207"/>
      <c r="R752" s="207" t="s">
        <v>744</v>
      </c>
      <c r="S752" s="207"/>
      <c r="T752" s="207"/>
      <c r="U752" s="207"/>
      <c r="V752" s="207" t="s">
        <v>744</v>
      </c>
    </row>
    <row r="753" spans="1:22">
      <c r="A753" s="207" t="s">
        <v>1519</v>
      </c>
      <c r="B753" s="207" t="s">
        <v>66</v>
      </c>
      <c r="C753" s="207">
        <v>1.3715999999999999</v>
      </c>
      <c r="D753" s="207">
        <v>-14.1732</v>
      </c>
      <c r="E753" s="207" t="s">
        <v>65</v>
      </c>
      <c r="F753" s="207"/>
      <c r="G753" s="207"/>
      <c r="H753" s="207"/>
      <c r="I753" s="207"/>
      <c r="J753" s="207"/>
      <c r="K753" s="207"/>
      <c r="L753" s="207"/>
      <c r="M753" s="207"/>
      <c r="N753" s="207"/>
      <c r="O753" s="207"/>
      <c r="P753" s="207"/>
      <c r="Q753" s="207"/>
      <c r="R753" s="207" t="s">
        <v>744</v>
      </c>
      <c r="S753" s="207"/>
      <c r="T753" s="207"/>
      <c r="U753" s="207"/>
      <c r="V753" s="207" t="s">
        <v>744</v>
      </c>
    </row>
    <row r="754" spans="1:22">
      <c r="A754" s="207" t="s">
        <v>1520</v>
      </c>
      <c r="B754" s="207" t="s">
        <v>66</v>
      </c>
      <c r="C754" s="207">
        <v>0.4572</v>
      </c>
      <c r="D754" s="207">
        <v>-14.1732</v>
      </c>
      <c r="E754" s="207" t="s">
        <v>65</v>
      </c>
      <c r="F754" s="207"/>
      <c r="G754" s="207"/>
      <c r="H754" s="207"/>
      <c r="I754" s="207"/>
      <c r="J754" s="207"/>
      <c r="K754" s="207"/>
      <c r="L754" s="207"/>
      <c r="M754" s="207"/>
      <c r="N754" s="207"/>
      <c r="O754" s="207"/>
      <c r="P754" s="207"/>
      <c r="Q754" s="207"/>
      <c r="R754" s="207" t="s">
        <v>744</v>
      </c>
      <c r="S754" s="207"/>
      <c r="T754" s="207"/>
      <c r="U754" s="207"/>
      <c r="V754" s="207" t="s">
        <v>744</v>
      </c>
    </row>
    <row r="755" spans="1:22">
      <c r="A755" s="207" t="s">
        <v>1521</v>
      </c>
      <c r="B755" s="207" t="s">
        <v>66</v>
      </c>
      <c r="C755" s="207">
        <v>-2.286</v>
      </c>
      <c r="D755" s="207">
        <v>-14.1732</v>
      </c>
      <c r="E755" s="207" t="s">
        <v>65</v>
      </c>
      <c r="F755" s="207"/>
      <c r="G755" s="207"/>
      <c r="H755" s="207"/>
      <c r="I755" s="207"/>
      <c r="J755" s="207"/>
      <c r="K755" s="207"/>
      <c r="L755" s="207"/>
      <c r="M755" s="207"/>
      <c r="N755" s="207"/>
      <c r="O755" s="207"/>
      <c r="P755" s="207"/>
      <c r="Q755" s="207"/>
      <c r="R755" s="207" t="s">
        <v>744</v>
      </c>
      <c r="S755" s="207"/>
      <c r="T755" s="207"/>
      <c r="U755" s="207"/>
      <c r="V755" s="207" t="s">
        <v>744</v>
      </c>
    </row>
    <row r="756" spans="1:22">
      <c r="A756" s="207" t="s">
        <v>1522</v>
      </c>
      <c r="B756" s="207" t="s">
        <v>66</v>
      </c>
      <c r="C756" s="207">
        <v>-3.2004000000000001</v>
      </c>
      <c r="D756" s="207">
        <v>-14.1732</v>
      </c>
      <c r="E756" s="207" t="s">
        <v>65</v>
      </c>
      <c r="F756" s="207"/>
      <c r="G756" s="207"/>
      <c r="H756" s="207"/>
      <c r="I756" s="207"/>
      <c r="J756" s="207"/>
      <c r="K756" s="207"/>
      <c r="L756" s="207"/>
      <c r="M756" s="207"/>
      <c r="N756" s="207"/>
      <c r="O756" s="207"/>
      <c r="P756" s="207"/>
      <c r="Q756" s="207"/>
      <c r="R756" s="207" t="s">
        <v>744</v>
      </c>
      <c r="S756" s="207"/>
      <c r="T756" s="207"/>
      <c r="U756" s="207"/>
      <c r="V756" s="207" t="s">
        <v>744</v>
      </c>
    </row>
    <row r="757" spans="1:22">
      <c r="A757" s="207" t="s">
        <v>1523</v>
      </c>
      <c r="B757" s="207" t="s">
        <v>66</v>
      </c>
      <c r="C757" s="207">
        <v>-5.9436</v>
      </c>
      <c r="D757" s="207">
        <v>-14.1732</v>
      </c>
      <c r="E757" s="207" t="s">
        <v>65</v>
      </c>
      <c r="F757" s="207"/>
      <c r="G757" s="207"/>
      <c r="H757" s="207"/>
      <c r="I757" s="207"/>
      <c r="J757" s="207"/>
      <c r="K757" s="207"/>
      <c r="L757" s="207"/>
      <c r="M757" s="207"/>
      <c r="N757" s="207"/>
      <c r="O757" s="207"/>
      <c r="P757" s="207"/>
      <c r="Q757" s="207"/>
      <c r="R757" s="207" t="s">
        <v>744</v>
      </c>
      <c r="S757" s="207"/>
      <c r="T757" s="207"/>
      <c r="U757" s="207"/>
      <c r="V757" s="207" t="s">
        <v>744</v>
      </c>
    </row>
    <row r="758" spans="1:22">
      <c r="A758" s="207" t="s">
        <v>1524</v>
      </c>
      <c r="B758" s="207" t="s">
        <v>66</v>
      </c>
      <c r="C758" s="207">
        <v>-6.8579999999999997</v>
      </c>
      <c r="D758" s="207">
        <v>-14.1732</v>
      </c>
      <c r="E758" s="207" t="s">
        <v>65</v>
      </c>
      <c r="F758" s="207"/>
      <c r="G758" s="207"/>
      <c r="H758" s="207"/>
      <c r="I758" s="207"/>
      <c r="J758" s="207"/>
      <c r="K758" s="207"/>
      <c r="L758" s="207"/>
      <c r="M758" s="207"/>
      <c r="N758" s="207"/>
      <c r="O758" s="207"/>
      <c r="P758" s="207"/>
      <c r="Q758" s="207"/>
      <c r="R758" s="207" t="s">
        <v>744</v>
      </c>
      <c r="S758" s="207"/>
      <c r="T758" s="207"/>
      <c r="U758" s="207"/>
      <c r="V758" s="207" t="s">
        <v>744</v>
      </c>
    </row>
    <row r="759" spans="1:22">
      <c r="A759" s="207" t="s">
        <v>1525</v>
      </c>
      <c r="B759" s="207" t="s">
        <v>74</v>
      </c>
      <c r="C759" s="207">
        <v>11.43</v>
      </c>
      <c r="D759" s="207">
        <v>-14.1732</v>
      </c>
      <c r="E759" s="207" t="s">
        <v>73</v>
      </c>
      <c r="F759" s="207"/>
      <c r="G759" s="207"/>
      <c r="H759" s="207"/>
      <c r="I759" s="207"/>
      <c r="J759" s="207"/>
      <c r="K759" s="207"/>
      <c r="L759" s="207"/>
      <c r="M759" s="207"/>
      <c r="N759" s="207"/>
      <c r="O759" s="207"/>
      <c r="P759" s="207"/>
      <c r="Q759" s="207"/>
      <c r="R759" s="207" t="s">
        <v>744</v>
      </c>
      <c r="S759" s="207"/>
      <c r="T759" s="207"/>
      <c r="U759" s="207"/>
      <c r="V759" s="207" t="s">
        <v>744</v>
      </c>
    </row>
    <row r="760" spans="1:22">
      <c r="A760" s="207" t="s">
        <v>1526</v>
      </c>
      <c r="B760" s="207" t="s">
        <v>74</v>
      </c>
      <c r="C760" s="207">
        <v>8.6867999999999999</v>
      </c>
      <c r="D760" s="207">
        <v>-13.258800000000001</v>
      </c>
      <c r="E760" s="207" t="s">
        <v>73</v>
      </c>
      <c r="F760" s="207"/>
      <c r="G760" s="207"/>
      <c r="H760" s="207"/>
      <c r="I760" s="207"/>
      <c r="J760" s="207"/>
      <c r="K760" s="207"/>
      <c r="L760" s="207"/>
      <c r="M760" s="207"/>
      <c r="N760" s="207"/>
      <c r="O760" s="207"/>
      <c r="P760" s="207"/>
      <c r="Q760" s="207"/>
      <c r="R760" s="207" t="s">
        <v>744</v>
      </c>
      <c r="S760" s="207"/>
      <c r="T760" s="207"/>
      <c r="U760" s="207"/>
      <c r="V760" s="207" t="s">
        <v>744</v>
      </c>
    </row>
    <row r="761" spans="1:22">
      <c r="A761" s="207" t="s">
        <v>1527</v>
      </c>
      <c r="B761" s="207" t="s">
        <v>74</v>
      </c>
      <c r="C761" s="207">
        <v>7.7724000000000002</v>
      </c>
      <c r="D761" s="207">
        <v>-13.258800000000001</v>
      </c>
      <c r="E761" s="207" t="s">
        <v>73</v>
      </c>
      <c r="F761" s="207"/>
      <c r="G761" s="207"/>
      <c r="H761" s="207"/>
      <c r="I761" s="207"/>
      <c r="J761" s="207"/>
      <c r="K761" s="207"/>
      <c r="L761" s="207"/>
      <c r="M761" s="207"/>
      <c r="N761" s="207"/>
      <c r="O761" s="207"/>
      <c r="P761" s="207"/>
      <c r="Q761" s="207"/>
      <c r="R761" s="207" t="s">
        <v>744</v>
      </c>
      <c r="S761" s="207"/>
      <c r="T761" s="207"/>
      <c r="U761" s="207"/>
      <c r="V761" s="207" t="s">
        <v>744</v>
      </c>
    </row>
    <row r="762" spans="1:22">
      <c r="A762" s="207" t="s">
        <v>1528</v>
      </c>
      <c r="B762" s="207" t="s">
        <v>74</v>
      </c>
      <c r="C762" s="207">
        <v>5.0292000000000003</v>
      </c>
      <c r="D762" s="207">
        <v>-13.258800000000001</v>
      </c>
      <c r="E762" s="207" t="s">
        <v>73</v>
      </c>
      <c r="F762" s="207"/>
      <c r="G762" s="207"/>
      <c r="H762" s="207"/>
      <c r="I762" s="207"/>
      <c r="J762" s="207"/>
      <c r="K762" s="207"/>
      <c r="L762" s="207"/>
      <c r="M762" s="207"/>
      <c r="N762" s="207"/>
      <c r="O762" s="207"/>
      <c r="P762" s="207"/>
      <c r="Q762" s="207"/>
      <c r="R762" s="207" t="s">
        <v>744</v>
      </c>
      <c r="S762" s="207"/>
      <c r="T762" s="207"/>
      <c r="U762" s="207"/>
      <c r="V762" s="207" t="s">
        <v>744</v>
      </c>
    </row>
    <row r="763" spans="1:22">
      <c r="A763" s="207" t="s">
        <v>1529</v>
      </c>
      <c r="B763" s="207" t="s">
        <v>74</v>
      </c>
      <c r="C763" s="207">
        <v>4.1147999999999998</v>
      </c>
      <c r="D763" s="207">
        <v>-13.258800000000001</v>
      </c>
      <c r="E763" s="207" t="s">
        <v>73</v>
      </c>
      <c r="F763" s="207"/>
      <c r="G763" s="207"/>
      <c r="H763" s="207"/>
      <c r="I763" s="207"/>
      <c r="J763" s="207"/>
      <c r="K763" s="207"/>
      <c r="L763" s="207"/>
      <c r="M763" s="207"/>
      <c r="N763" s="207"/>
      <c r="O763" s="207"/>
      <c r="P763" s="207"/>
      <c r="Q763" s="207"/>
      <c r="R763" s="207" t="s">
        <v>744</v>
      </c>
      <c r="S763" s="207"/>
      <c r="T763" s="207"/>
      <c r="U763" s="207"/>
      <c r="V763" s="207" t="s">
        <v>744</v>
      </c>
    </row>
    <row r="764" spans="1:22">
      <c r="A764" s="207" t="s">
        <v>1530</v>
      </c>
      <c r="B764" s="207" t="s">
        <v>66</v>
      </c>
      <c r="C764" s="207">
        <v>1.3715999999999999</v>
      </c>
      <c r="D764" s="207">
        <v>-13.258800000000001</v>
      </c>
      <c r="E764" s="207" t="s">
        <v>65</v>
      </c>
      <c r="F764" s="207"/>
      <c r="G764" s="207"/>
      <c r="H764" s="207"/>
      <c r="I764" s="207"/>
      <c r="J764" s="207"/>
      <c r="K764" s="207"/>
      <c r="L764" s="207"/>
      <c r="M764" s="207"/>
      <c r="N764" s="207"/>
      <c r="O764" s="207"/>
      <c r="P764" s="207"/>
      <c r="Q764" s="207"/>
      <c r="R764" s="207" t="s">
        <v>744</v>
      </c>
      <c r="S764" s="207"/>
      <c r="T764" s="207"/>
      <c r="U764" s="207"/>
      <c r="V764" s="207" t="s">
        <v>744</v>
      </c>
    </row>
    <row r="765" spans="1:22">
      <c r="A765" s="207" t="s">
        <v>1531</v>
      </c>
      <c r="B765" s="207" t="s">
        <v>66</v>
      </c>
      <c r="C765" s="207">
        <v>0.4572</v>
      </c>
      <c r="D765" s="207">
        <v>-13.258800000000001</v>
      </c>
      <c r="E765" s="207" t="s">
        <v>65</v>
      </c>
      <c r="F765" s="207"/>
      <c r="G765" s="207"/>
      <c r="H765" s="207"/>
      <c r="I765" s="207"/>
      <c r="J765" s="207"/>
      <c r="K765" s="207"/>
      <c r="L765" s="207"/>
      <c r="M765" s="207"/>
      <c r="N765" s="207"/>
      <c r="O765" s="207"/>
      <c r="P765" s="207"/>
      <c r="Q765" s="207"/>
      <c r="R765" s="207" t="s">
        <v>744</v>
      </c>
      <c r="S765" s="207"/>
      <c r="T765" s="207"/>
      <c r="U765" s="207"/>
      <c r="V765" s="207" t="s">
        <v>744</v>
      </c>
    </row>
    <row r="766" spans="1:22">
      <c r="A766" s="207" t="s">
        <v>1532</v>
      </c>
      <c r="B766" s="207" t="s">
        <v>66</v>
      </c>
      <c r="C766" s="207">
        <v>-2.286</v>
      </c>
      <c r="D766" s="207">
        <v>-13.258800000000001</v>
      </c>
      <c r="E766" s="207" t="s">
        <v>65</v>
      </c>
      <c r="F766" s="207"/>
      <c r="G766" s="207"/>
      <c r="H766" s="207"/>
      <c r="I766" s="207"/>
      <c r="J766" s="207"/>
      <c r="K766" s="207"/>
      <c r="L766" s="207"/>
      <c r="M766" s="207"/>
      <c r="N766" s="207"/>
      <c r="O766" s="207"/>
      <c r="P766" s="207"/>
      <c r="Q766" s="207"/>
      <c r="R766" s="207" t="s">
        <v>744</v>
      </c>
      <c r="S766" s="207"/>
      <c r="T766" s="207"/>
      <c r="U766" s="207"/>
      <c r="V766" s="207" t="s">
        <v>744</v>
      </c>
    </row>
    <row r="767" spans="1:22">
      <c r="A767" s="207" t="s">
        <v>1533</v>
      </c>
      <c r="B767" s="207" t="s">
        <v>66</v>
      </c>
      <c r="C767" s="207">
        <v>-3.2004000000000001</v>
      </c>
      <c r="D767" s="207">
        <v>-13.258800000000001</v>
      </c>
      <c r="E767" s="207" t="s">
        <v>65</v>
      </c>
      <c r="F767" s="207"/>
      <c r="G767" s="207"/>
      <c r="H767" s="207"/>
      <c r="I767" s="207"/>
      <c r="J767" s="207"/>
      <c r="K767" s="207"/>
      <c r="L767" s="207"/>
      <c r="M767" s="207"/>
      <c r="N767" s="207"/>
      <c r="O767" s="207"/>
      <c r="P767" s="207"/>
      <c r="Q767" s="207"/>
      <c r="R767" s="207" t="s">
        <v>744</v>
      </c>
      <c r="S767" s="207"/>
      <c r="T767" s="207"/>
      <c r="U767" s="207"/>
      <c r="V767" s="207" t="s">
        <v>744</v>
      </c>
    </row>
    <row r="768" spans="1:22">
      <c r="A768" s="207" t="s">
        <v>1534</v>
      </c>
      <c r="B768" s="207" t="s">
        <v>66</v>
      </c>
      <c r="C768" s="207">
        <v>-5.9436</v>
      </c>
      <c r="D768" s="207">
        <v>-13.258800000000001</v>
      </c>
      <c r="E768" s="207" t="s">
        <v>65</v>
      </c>
      <c r="F768" s="207"/>
      <c r="G768" s="207"/>
      <c r="H768" s="207"/>
      <c r="I768" s="207"/>
      <c r="J768" s="207"/>
      <c r="K768" s="207"/>
      <c r="L768" s="207"/>
      <c r="M768" s="207"/>
      <c r="N768" s="207"/>
      <c r="O768" s="207"/>
      <c r="P768" s="207"/>
      <c r="Q768" s="207"/>
      <c r="R768" s="207" t="s">
        <v>744</v>
      </c>
      <c r="S768" s="207"/>
      <c r="T768" s="207"/>
      <c r="U768" s="207"/>
      <c r="V768" s="207" t="s">
        <v>744</v>
      </c>
    </row>
    <row r="769" spans="1:22">
      <c r="A769" s="207" t="s">
        <v>1535</v>
      </c>
      <c r="B769" s="207" t="s">
        <v>66</v>
      </c>
      <c r="C769" s="207">
        <v>-6.8579999999999997</v>
      </c>
      <c r="D769" s="207">
        <v>-13.258800000000001</v>
      </c>
      <c r="E769" s="207" t="s">
        <v>65</v>
      </c>
      <c r="F769" s="207"/>
      <c r="G769" s="207"/>
      <c r="H769" s="207"/>
      <c r="I769" s="207"/>
      <c r="J769" s="207"/>
      <c r="K769" s="207"/>
      <c r="L769" s="207"/>
      <c r="M769" s="207"/>
      <c r="N769" s="207"/>
      <c r="O769" s="207"/>
      <c r="P769" s="207"/>
      <c r="Q769" s="207"/>
      <c r="R769" s="207" t="s">
        <v>744</v>
      </c>
      <c r="S769" s="207"/>
      <c r="T769" s="207"/>
      <c r="U769" s="207"/>
      <c r="V769" s="207" t="s">
        <v>744</v>
      </c>
    </row>
    <row r="770" spans="1:22">
      <c r="A770" s="207" t="s">
        <v>1536</v>
      </c>
      <c r="B770" s="207" t="s">
        <v>74</v>
      </c>
      <c r="C770" s="207">
        <v>11.43</v>
      </c>
      <c r="D770" s="207">
        <v>-13.258800000000001</v>
      </c>
      <c r="E770" s="207" t="s">
        <v>73</v>
      </c>
      <c r="F770" s="207"/>
      <c r="G770" s="207"/>
      <c r="H770" s="207"/>
      <c r="I770" s="207"/>
      <c r="J770" s="207"/>
      <c r="K770" s="207"/>
      <c r="L770" s="207"/>
      <c r="M770" s="207"/>
      <c r="N770" s="207"/>
      <c r="O770" s="207"/>
      <c r="P770" s="207"/>
      <c r="Q770" s="207"/>
      <c r="R770" s="207" t="s">
        <v>744</v>
      </c>
      <c r="S770" s="207"/>
      <c r="T770" s="207"/>
      <c r="U770" s="207"/>
      <c r="V770" s="207" t="s">
        <v>744</v>
      </c>
    </row>
    <row r="771" spans="1:22">
      <c r="A771" s="207" t="s">
        <v>1537</v>
      </c>
      <c r="B771" s="207" t="s">
        <v>74</v>
      </c>
      <c r="C771" s="207">
        <v>8.6867999999999999</v>
      </c>
      <c r="D771" s="207">
        <v>-12.3444</v>
      </c>
      <c r="E771" s="207" t="s">
        <v>73</v>
      </c>
      <c r="F771" s="207"/>
      <c r="G771" s="207"/>
      <c r="H771" s="207"/>
      <c r="I771" s="207"/>
      <c r="J771" s="207"/>
      <c r="K771" s="207"/>
      <c r="L771" s="207"/>
      <c r="M771" s="207"/>
      <c r="N771" s="207"/>
      <c r="O771" s="207"/>
      <c r="P771" s="207"/>
      <c r="Q771" s="207"/>
      <c r="R771" s="207" t="s">
        <v>744</v>
      </c>
      <c r="S771" s="207"/>
      <c r="T771" s="207"/>
      <c r="U771" s="207"/>
      <c r="V771" s="207" t="s">
        <v>744</v>
      </c>
    </row>
    <row r="772" spans="1:22">
      <c r="A772" s="207" t="s">
        <v>1538</v>
      </c>
      <c r="B772" s="207" t="s">
        <v>74</v>
      </c>
      <c r="C772" s="207">
        <v>7.7724000000000002</v>
      </c>
      <c r="D772" s="207">
        <v>-12.3444</v>
      </c>
      <c r="E772" s="207" t="s">
        <v>73</v>
      </c>
      <c r="F772" s="207"/>
      <c r="G772" s="207"/>
      <c r="H772" s="207"/>
      <c r="I772" s="207"/>
      <c r="J772" s="207"/>
      <c r="K772" s="207"/>
      <c r="L772" s="207"/>
      <c r="M772" s="207"/>
      <c r="N772" s="207"/>
      <c r="O772" s="207"/>
      <c r="P772" s="207"/>
      <c r="Q772" s="207"/>
      <c r="R772" s="207" t="s">
        <v>744</v>
      </c>
      <c r="S772" s="207"/>
      <c r="T772" s="207"/>
      <c r="U772" s="207"/>
      <c r="V772" s="207" t="s">
        <v>744</v>
      </c>
    </row>
    <row r="773" spans="1:22">
      <c r="A773" s="207" t="s">
        <v>1539</v>
      </c>
      <c r="B773" s="207" t="s">
        <v>74</v>
      </c>
      <c r="C773" s="207">
        <v>5.0292000000000003</v>
      </c>
      <c r="D773" s="207">
        <v>-12.3444</v>
      </c>
      <c r="E773" s="207" t="s">
        <v>73</v>
      </c>
      <c r="F773" s="207"/>
      <c r="G773" s="207"/>
      <c r="H773" s="207"/>
      <c r="I773" s="207"/>
      <c r="J773" s="207"/>
      <c r="K773" s="207"/>
      <c r="L773" s="207"/>
      <c r="M773" s="207"/>
      <c r="N773" s="207"/>
      <c r="O773" s="207"/>
      <c r="P773" s="207"/>
      <c r="Q773" s="207"/>
      <c r="R773" s="207" t="s">
        <v>744</v>
      </c>
      <c r="S773" s="207"/>
      <c r="T773" s="207"/>
      <c r="U773" s="207"/>
      <c r="V773" s="207" t="s">
        <v>744</v>
      </c>
    </row>
    <row r="774" spans="1:22">
      <c r="A774" s="207" t="s">
        <v>1540</v>
      </c>
      <c r="B774" s="207" t="s">
        <v>74</v>
      </c>
      <c r="C774" s="207">
        <v>4.1147999999999998</v>
      </c>
      <c r="D774" s="207">
        <v>-12.3444</v>
      </c>
      <c r="E774" s="207" t="s">
        <v>73</v>
      </c>
      <c r="F774" s="207"/>
      <c r="G774" s="207"/>
      <c r="H774" s="207"/>
      <c r="I774" s="207"/>
      <c r="J774" s="207"/>
      <c r="K774" s="207"/>
      <c r="L774" s="207"/>
      <c r="M774" s="207"/>
      <c r="N774" s="207"/>
      <c r="O774" s="207"/>
      <c r="P774" s="207"/>
      <c r="Q774" s="207"/>
      <c r="R774" s="207" t="s">
        <v>744</v>
      </c>
      <c r="S774" s="207"/>
      <c r="T774" s="207"/>
      <c r="U774" s="207"/>
      <c r="V774" s="207" t="s">
        <v>744</v>
      </c>
    </row>
    <row r="775" spans="1:22">
      <c r="A775" s="207" t="s">
        <v>1541</v>
      </c>
      <c r="B775" s="207" t="s">
        <v>66</v>
      </c>
      <c r="C775" s="207">
        <v>1.3715999999999999</v>
      </c>
      <c r="D775" s="207">
        <v>-12.3444</v>
      </c>
      <c r="E775" s="207" t="s">
        <v>65</v>
      </c>
      <c r="F775" s="207"/>
      <c r="G775" s="207"/>
      <c r="H775" s="207"/>
      <c r="I775" s="207"/>
      <c r="J775" s="207"/>
      <c r="K775" s="207"/>
      <c r="L775" s="207"/>
      <c r="M775" s="207"/>
      <c r="N775" s="207"/>
      <c r="O775" s="207"/>
      <c r="P775" s="207"/>
      <c r="Q775" s="207"/>
      <c r="R775" s="207" t="s">
        <v>744</v>
      </c>
      <c r="S775" s="207"/>
      <c r="T775" s="207"/>
      <c r="U775" s="207"/>
      <c r="V775" s="207" t="s">
        <v>744</v>
      </c>
    </row>
    <row r="776" spans="1:22">
      <c r="A776" s="207" t="s">
        <v>1542</v>
      </c>
      <c r="B776" s="207" t="s">
        <v>66</v>
      </c>
      <c r="C776" s="207">
        <v>0.4572</v>
      </c>
      <c r="D776" s="207">
        <v>-12.3444</v>
      </c>
      <c r="E776" s="207" t="s">
        <v>65</v>
      </c>
      <c r="F776" s="207"/>
      <c r="G776" s="207"/>
      <c r="H776" s="207"/>
      <c r="I776" s="207"/>
      <c r="J776" s="207"/>
      <c r="K776" s="207"/>
      <c r="L776" s="207"/>
      <c r="M776" s="207"/>
      <c r="N776" s="207"/>
      <c r="O776" s="207"/>
      <c r="P776" s="207"/>
      <c r="Q776" s="207"/>
      <c r="R776" s="207" t="s">
        <v>744</v>
      </c>
      <c r="S776" s="207"/>
      <c r="T776" s="207"/>
      <c r="U776" s="207"/>
      <c r="V776" s="207" t="s">
        <v>744</v>
      </c>
    </row>
    <row r="777" spans="1:22">
      <c r="A777" s="207" t="s">
        <v>1543</v>
      </c>
      <c r="B777" s="207" t="s">
        <v>66</v>
      </c>
      <c r="C777" s="207">
        <v>-2.286</v>
      </c>
      <c r="D777" s="207">
        <v>-12.3444</v>
      </c>
      <c r="E777" s="207" t="s">
        <v>65</v>
      </c>
      <c r="F777" s="207"/>
      <c r="G777" s="207"/>
      <c r="H777" s="207"/>
      <c r="I777" s="207"/>
      <c r="J777" s="207"/>
      <c r="K777" s="207"/>
      <c r="L777" s="207"/>
      <c r="M777" s="207"/>
      <c r="N777" s="207"/>
      <c r="O777" s="207"/>
      <c r="P777" s="207"/>
      <c r="Q777" s="207"/>
      <c r="R777" s="207" t="s">
        <v>744</v>
      </c>
      <c r="S777" s="207"/>
      <c r="T777" s="207"/>
      <c r="U777" s="207"/>
      <c r="V777" s="207" t="s">
        <v>744</v>
      </c>
    </row>
    <row r="778" spans="1:22">
      <c r="A778" s="207" t="s">
        <v>1544</v>
      </c>
      <c r="B778" s="207" t="s">
        <v>66</v>
      </c>
      <c r="C778" s="207">
        <v>-3.2004000000000001</v>
      </c>
      <c r="D778" s="207">
        <v>-12.3444</v>
      </c>
      <c r="E778" s="207" t="s">
        <v>65</v>
      </c>
      <c r="F778" s="207"/>
      <c r="G778" s="207"/>
      <c r="H778" s="207"/>
      <c r="I778" s="207"/>
      <c r="J778" s="207"/>
      <c r="K778" s="207"/>
      <c r="L778" s="207"/>
      <c r="M778" s="207"/>
      <c r="N778" s="207"/>
      <c r="O778" s="207"/>
      <c r="P778" s="207"/>
      <c r="Q778" s="207"/>
      <c r="R778" s="207" t="s">
        <v>744</v>
      </c>
      <c r="S778" s="207"/>
      <c r="T778" s="207"/>
      <c r="U778" s="207"/>
      <c r="V778" s="207" t="s">
        <v>744</v>
      </c>
    </row>
    <row r="779" spans="1:22">
      <c r="A779" s="207" t="s">
        <v>1545</v>
      </c>
      <c r="B779" s="207" t="s">
        <v>66</v>
      </c>
      <c r="C779" s="207">
        <v>-5.9436</v>
      </c>
      <c r="D779" s="207">
        <v>-12.3444</v>
      </c>
      <c r="E779" s="207" t="s">
        <v>65</v>
      </c>
      <c r="F779" s="207"/>
      <c r="G779" s="207"/>
      <c r="H779" s="207"/>
      <c r="I779" s="207"/>
      <c r="J779" s="207"/>
      <c r="K779" s="207"/>
      <c r="L779" s="207"/>
      <c r="M779" s="207"/>
      <c r="N779" s="207"/>
      <c r="O779" s="207"/>
      <c r="P779" s="207"/>
      <c r="Q779" s="207"/>
      <c r="R779" s="207" t="s">
        <v>744</v>
      </c>
      <c r="S779" s="207"/>
      <c r="T779" s="207"/>
      <c r="U779" s="207"/>
      <c r="V779" s="207" t="s">
        <v>744</v>
      </c>
    </row>
    <row r="780" spans="1:22">
      <c r="A780" s="207" t="s">
        <v>1546</v>
      </c>
      <c r="B780" s="207" t="s">
        <v>66</v>
      </c>
      <c r="C780" s="207">
        <v>-6.8579999999999997</v>
      </c>
      <c r="D780" s="207">
        <v>-12.3444</v>
      </c>
      <c r="E780" s="207" t="s">
        <v>65</v>
      </c>
      <c r="F780" s="207"/>
      <c r="G780" s="207"/>
      <c r="H780" s="207"/>
      <c r="I780" s="207"/>
      <c r="J780" s="207"/>
      <c r="K780" s="207"/>
      <c r="L780" s="207"/>
      <c r="M780" s="207"/>
      <c r="N780" s="207"/>
      <c r="O780" s="207"/>
      <c r="P780" s="207"/>
      <c r="Q780" s="207"/>
      <c r="R780" s="207" t="s">
        <v>744</v>
      </c>
      <c r="S780" s="207"/>
      <c r="T780" s="207"/>
      <c r="U780" s="207"/>
      <c r="V780" s="207" t="s">
        <v>744</v>
      </c>
    </row>
    <row r="781" spans="1:22">
      <c r="A781" s="207" t="s">
        <v>1547</v>
      </c>
      <c r="B781" s="207" t="s">
        <v>74</v>
      </c>
      <c r="C781" s="207">
        <v>11.43</v>
      </c>
      <c r="D781" s="207">
        <v>-12.3444</v>
      </c>
      <c r="E781" s="207" t="s">
        <v>73</v>
      </c>
      <c r="F781" s="207"/>
      <c r="G781" s="207"/>
      <c r="H781" s="207"/>
      <c r="I781" s="207"/>
      <c r="J781" s="207"/>
      <c r="K781" s="207"/>
      <c r="L781" s="207"/>
      <c r="M781" s="207"/>
      <c r="N781" s="207"/>
      <c r="O781" s="207"/>
      <c r="P781" s="207"/>
      <c r="Q781" s="207"/>
      <c r="R781" s="207" t="s">
        <v>744</v>
      </c>
      <c r="S781" s="207"/>
      <c r="T781" s="207"/>
      <c r="U781" s="207"/>
      <c r="V781" s="207" t="s">
        <v>744</v>
      </c>
    </row>
    <row r="782" spans="1:22">
      <c r="A782" s="207" t="s">
        <v>1548</v>
      </c>
      <c r="B782" s="207" t="s">
        <v>74</v>
      </c>
      <c r="C782" s="207">
        <v>8.6867999999999999</v>
      </c>
      <c r="D782" s="207">
        <v>-11.43</v>
      </c>
      <c r="E782" s="207" t="s">
        <v>73</v>
      </c>
      <c r="F782" s="207"/>
      <c r="G782" s="207"/>
      <c r="H782" s="207"/>
      <c r="I782" s="207"/>
      <c r="J782" s="207"/>
      <c r="K782" s="207"/>
      <c r="L782" s="207"/>
      <c r="M782" s="207"/>
      <c r="N782" s="207"/>
      <c r="O782" s="207"/>
      <c r="P782" s="207"/>
      <c r="Q782" s="207"/>
      <c r="R782" s="207" t="s">
        <v>744</v>
      </c>
      <c r="S782" s="207"/>
      <c r="T782" s="207"/>
      <c r="U782" s="207"/>
      <c r="V782" s="207" t="s">
        <v>744</v>
      </c>
    </row>
    <row r="783" spans="1:22">
      <c r="A783" s="207" t="s">
        <v>1549</v>
      </c>
      <c r="B783" s="207" t="s">
        <v>74</v>
      </c>
      <c r="C783" s="207">
        <v>7.7724000000000002</v>
      </c>
      <c r="D783" s="207">
        <v>-11.43</v>
      </c>
      <c r="E783" s="207" t="s">
        <v>73</v>
      </c>
      <c r="F783" s="207"/>
      <c r="G783" s="207"/>
      <c r="H783" s="207"/>
      <c r="I783" s="207"/>
      <c r="J783" s="207"/>
      <c r="K783" s="207"/>
      <c r="L783" s="207"/>
      <c r="M783" s="207"/>
      <c r="N783" s="207"/>
      <c r="O783" s="207"/>
      <c r="P783" s="207"/>
      <c r="Q783" s="207"/>
      <c r="R783" s="207" t="s">
        <v>744</v>
      </c>
      <c r="S783" s="207"/>
      <c r="T783" s="207"/>
      <c r="U783" s="207"/>
      <c r="V783" s="207" t="s">
        <v>744</v>
      </c>
    </row>
    <row r="784" spans="1:22">
      <c r="A784" s="207" t="s">
        <v>1550</v>
      </c>
      <c r="B784" s="207" t="s">
        <v>74</v>
      </c>
      <c r="C784" s="207">
        <v>5.0292000000000003</v>
      </c>
      <c r="D784" s="207">
        <v>-11.43</v>
      </c>
      <c r="E784" s="207" t="s">
        <v>73</v>
      </c>
      <c r="F784" s="207"/>
      <c r="G784" s="207"/>
      <c r="H784" s="207"/>
      <c r="I784" s="207"/>
      <c r="J784" s="207"/>
      <c r="K784" s="207"/>
      <c r="L784" s="207"/>
      <c r="M784" s="207"/>
      <c r="N784" s="207"/>
      <c r="O784" s="207"/>
      <c r="P784" s="207"/>
      <c r="Q784" s="207"/>
      <c r="R784" s="207" t="s">
        <v>744</v>
      </c>
      <c r="S784" s="207"/>
      <c r="T784" s="207"/>
      <c r="U784" s="207"/>
      <c r="V784" s="207" t="s">
        <v>744</v>
      </c>
    </row>
    <row r="785" spans="1:22">
      <c r="A785" s="207" t="s">
        <v>1551</v>
      </c>
      <c r="B785" s="207" t="s">
        <v>74</v>
      </c>
      <c r="C785" s="207">
        <v>4.1147999999999998</v>
      </c>
      <c r="D785" s="207">
        <v>-11.43</v>
      </c>
      <c r="E785" s="207" t="s">
        <v>73</v>
      </c>
      <c r="F785" s="207"/>
      <c r="G785" s="207"/>
      <c r="H785" s="207"/>
      <c r="I785" s="207"/>
      <c r="J785" s="207"/>
      <c r="K785" s="207"/>
      <c r="L785" s="207"/>
      <c r="M785" s="207"/>
      <c r="N785" s="207"/>
      <c r="O785" s="207"/>
      <c r="P785" s="207"/>
      <c r="Q785" s="207"/>
      <c r="R785" s="207" t="s">
        <v>744</v>
      </c>
      <c r="S785" s="207"/>
      <c r="T785" s="207"/>
      <c r="U785" s="207"/>
      <c r="V785" s="207" t="s">
        <v>744</v>
      </c>
    </row>
    <row r="786" spans="1:22">
      <c r="A786" s="207" t="s">
        <v>1552</v>
      </c>
      <c r="B786" s="207" t="s">
        <v>66</v>
      </c>
      <c r="C786" s="207">
        <v>1.3715999999999999</v>
      </c>
      <c r="D786" s="207">
        <v>-11.43</v>
      </c>
      <c r="E786" s="207" t="s">
        <v>65</v>
      </c>
      <c r="F786" s="207"/>
      <c r="G786" s="207"/>
      <c r="H786" s="207"/>
      <c r="I786" s="207"/>
      <c r="J786" s="207"/>
      <c r="K786" s="207"/>
      <c r="L786" s="207"/>
      <c r="M786" s="207"/>
      <c r="N786" s="207"/>
      <c r="O786" s="207"/>
      <c r="P786" s="207"/>
      <c r="Q786" s="207"/>
      <c r="R786" s="207" t="s">
        <v>744</v>
      </c>
      <c r="S786" s="207"/>
      <c r="T786" s="207"/>
      <c r="U786" s="207"/>
      <c r="V786" s="207" t="s">
        <v>744</v>
      </c>
    </row>
    <row r="787" spans="1:22">
      <c r="A787" s="207" t="s">
        <v>1553</v>
      </c>
      <c r="B787" s="207" t="s">
        <v>66</v>
      </c>
      <c r="C787" s="207">
        <v>0.4572</v>
      </c>
      <c r="D787" s="207">
        <v>-11.43</v>
      </c>
      <c r="E787" s="207" t="s">
        <v>65</v>
      </c>
      <c r="F787" s="207"/>
      <c r="G787" s="207"/>
      <c r="H787" s="207"/>
      <c r="I787" s="207"/>
      <c r="J787" s="207"/>
      <c r="K787" s="207"/>
      <c r="L787" s="207"/>
      <c r="M787" s="207"/>
      <c r="N787" s="207"/>
      <c r="O787" s="207"/>
      <c r="P787" s="207"/>
      <c r="Q787" s="207"/>
      <c r="R787" s="207" t="s">
        <v>744</v>
      </c>
      <c r="S787" s="207"/>
      <c r="T787" s="207"/>
      <c r="U787" s="207"/>
      <c r="V787" s="207" t="s">
        <v>744</v>
      </c>
    </row>
    <row r="788" spans="1:22">
      <c r="A788" s="207" t="s">
        <v>1554</v>
      </c>
      <c r="B788" s="207" t="s">
        <v>66</v>
      </c>
      <c r="C788" s="207">
        <v>-2.286</v>
      </c>
      <c r="D788" s="207">
        <v>-11.43</v>
      </c>
      <c r="E788" s="207" t="s">
        <v>65</v>
      </c>
      <c r="F788" s="207"/>
      <c r="G788" s="207"/>
      <c r="H788" s="207"/>
      <c r="I788" s="207"/>
      <c r="J788" s="207"/>
      <c r="K788" s="207"/>
      <c r="L788" s="207"/>
      <c r="M788" s="207"/>
      <c r="N788" s="207"/>
      <c r="O788" s="207"/>
      <c r="P788" s="207"/>
      <c r="Q788" s="207"/>
      <c r="R788" s="207" t="s">
        <v>744</v>
      </c>
      <c r="S788" s="207"/>
      <c r="T788" s="207"/>
      <c r="U788" s="207"/>
      <c r="V788" s="207" t="s">
        <v>744</v>
      </c>
    </row>
    <row r="789" spans="1:22">
      <c r="A789" s="207" t="s">
        <v>1555</v>
      </c>
      <c r="B789" s="207" t="s">
        <v>66</v>
      </c>
      <c r="C789" s="207">
        <v>-3.2004000000000001</v>
      </c>
      <c r="D789" s="207">
        <v>-11.43</v>
      </c>
      <c r="E789" s="207" t="s">
        <v>65</v>
      </c>
      <c r="F789" s="207"/>
      <c r="G789" s="207"/>
      <c r="H789" s="207"/>
      <c r="I789" s="207"/>
      <c r="J789" s="207"/>
      <c r="K789" s="207"/>
      <c r="L789" s="207"/>
      <c r="M789" s="207"/>
      <c r="N789" s="207"/>
      <c r="O789" s="207"/>
      <c r="P789" s="207"/>
      <c r="Q789" s="207"/>
      <c r="R789" s="207" t="s">
        <v>744</v>
      </c>
      <c r="S789" s="207"/>
      <c r="T789" s="207"/>
      <c r="U789" s="207"/>
      <c r="V789" s="207" t="s">
        <v>744</v>
      </c>
    </row>
    <row r="790" spans="1:22">
      <c r="A790" s="207" t="s">
        <v>1556</v>
      </c>
      <c r="B790" s="207" t="s">
        <v>66</v>
      </c>
      <c r="C790" s="207">
        <v>-5.9436</v>
      </c>
      <c r="D790" s="207">
        <v>-11.43</v>
      </c>
      <c r="E790" s="207" t="s">
        <v>65</v>
      </c>
      <c r="F790" s="207"/>
      <c r="G790" s="207"/>
      <c r="H790" s="207"/>
      <c r="I790" s="207"/>
      <c r="J790" s="207"/>
      <c r="K790" s="207"/>
      <c r="L790" s="207"/>
      <c r="M790" s="207"/>
      <c r="N790" s="207"/>
      <c r="O790" s="207"/>
      <c r="P790" s="207"/>
      <c r="Q790" s="207"/>
      <c r="R790" s="207" t="s">
        <v>744</v>
      </c>
      <c r="S790" s="207"/>
      <c r="T790" s="207"/>
      <c r="U790" s="207"/>
      <c r="V790" s="207" t="s">
        <v>744</v>
      </c>
    </row>
    <row r="791" spans="1:22">
      <c r="A791" s="207" t="s">
        <v>1557</v>
      </c>
      <c r="B791" s="207" t="s">
        <v>66</v>
      </c>
      <c r="C791" s="207">
        <v>-6.8579999999999997</v>
      </c>
      <c r="D791" s="207">
        <v>-11.43</v>
      </c>
      <c r="E791" s="207" t="s">
        <v>65</v>
      </c>
      <c r="F791" s="207"/>
      <c r="G791" s="207"/>
      <c r="H791" s="207"/>
      <c r="I791" s="207"/>
      <c r="J791" s="207"/>
      <c r="K791" s="207"/>
      <c r="L791" s="207"/>
      <c r="M791" s="207"/>
      <c r="N791" s="207"/>
      <c r="O791" s="207"/>
      <c r="P791" s="207"/>
      <c r="Q791" s="207"/>
      <c r="R791" s="207" t="s">
        <v>744</v>
      </c>
      <c r="S791" s="207"/>
      <c r="T791" s="207"/>
      <c r="U791" s="207"/>
      <c r="V791" s="207" t="s">
        <v>744</v>
      </c>
    </row>
    <row r="792" spans="1:22">
      <c r="A792" s="207" t="s">
        <v>1558</v>
      </c>
      <c r="B792" s="207" t="s">
        <v>74</v>
      </c>
      <c r="C792" s="207">
        <v>11.43</v>
      </c>
      <c r="D792" s="207">
        <v>-11.43</v>
      </c>
      <c r="E792" s="207" t="s">
        <v>73</v>
      </c>
      <c r="F792" s="207"/>
      <c r="G792" s="207"/>
      <c r="H792" s="207"/>
      <c r="I792" s="207"/>
      <c r="J792" s="207"/>
      <c r="K792" s="207"/>
      <c r="L792" s="207"/>
      <c r="M792" s="207"/>
      <c r="N792" s="207"/>
      <c r="O792" s="207"/>
      <c r="P792" s="207"/>
      <c r="Q792" s="207"/>
      <c r="R792" s="207" t="s">
        <v>744</v>
      </c>
      <c r="S792" s="207"/>
      <c r="T792" s="207"/>
      <c r="U792" s="207"/>
      <c r="V792" s="207" t="s">
        <v>744</v>
      </c>
    </row>
    <row r="793" spans="1:22">
      <c r="A793" s="207" t="s">
        <v>1559</v>
      </c>
      <c r="B793" s="207" t="s">
        <v>74</v>
      </c>
      <c r="C793" s="207">
        <v>8.6867999999999999</v>
      </c>
      <c r="D793" s="207">
        <v>-10.515599999999999</v>
      </c>
      <c r="E793" s="207" t="s">
        <v>73</v>
      </c>
      <c r="F793" s="207"/>
      <c r="G793" s="207"/>
      <c r="H793" s="207"/>
      <c r="I793" s="207"/>
      <c r="J793" s="207"/>
      <c r="K793" s="207"/>
      <c r="L793" s="207"/>
      <c r="M793" s="207"/>
      <c r="N793" s="207"/>
      <c r="O793" s="207"/>
      <c r="P793" s="207"/>
      <c r="Q793" s="207"/>
      <c r="R793" s="207" t="s">
        <v>744</v>
      </c>
      <c r="S793" s="207"/>
      <c r="T793" s="207"/>
      <c r="U793" s="207"/>
      <c r="V793" s="207" t="s">
        <v>744</v>
      </c>
    </row>
    <row r="794" spans="1:22">
      <c r="A794" s="207" t="s">
        <v>1560</v>
      </c>
      <c r="B794" s="207" t="s">
        <v>74</v>
      </c>
      <c r="C794" s="207">
        <v>7.7724000000000002</v>
      </c>
      <c r="D794" s="207">
        <v>-10.515599999999999</v>
      </c>
      <c r="E794" s="207" t="s">
        <v>73</v>
      </c>
      <c r="F794" s="207"/>
      <c r="G794" s="207"/>
      <c r="H794" s="207"/>
      <c r="I794" s="207"/>
      <c r="J794" s="207"/>
      <c r="K794" s="207"/>
      <c r="L794" s="207"/>
      <c r="M794" s="207"/>
      <c r="N794" s="207"/>
      <c r="O794" s="207"/>
      <c r="P794" s="207"/>
      <c r="Q794" s="207"/>
      <c r="R794" s="207" t="s">
        <v>744</v>
      </c>
      <c r="S794" s="207"/>
      <c r="T794" s="207"/>
      <c r="U794" s="207"/>
      <c r="V794" s="207" t="s">
        <v>744</v>
      </c>
    </row>
    <row r="795" spans="1:22">
      <c r="A795" s="207" t="s">
        <v>1561</v>
      </c>
      <c r="B795" s="207" t="s">
        <v>74</v>
      </c>
      <c r="C795" s="207">
        <v>5.0292000000000003</v>
      </c>
      <c r="D795" s="207">
        <v>-10.515599999999999</v>
      </c>
      <c r="E795" s="207" t="s">
        <v>73</v>
      </c>
      <c r="F795" s="207"/>
      <c r="G795" s="207"/>
      <c r="H795" s="207"/>
      <c r="I795" s="207"/>
      <c r="J795" s="207"/>
      <c r="K795" s="207"/>
      <c r="L795" s="207"/>
      <c r="M795" s="207"/>
      <c r="N795" s="207"/>
      <c r="O795" s="207"/>
      <c r="P795" s="207"/>
      <c r="Q795" s="207"/>
      <c r="R795" s="207" t="s">
        <v>744</v>
      </c>
      <c r="S795" s="207"/>
      <c r="T795" s="207"/>
      <c r="U795" s="207"/>
      <c r="V795" s="207" t="s">
        <v>744</v>
      </c>
    </row>
    <row r="796" spans="1:22">
      <c r="A796" s="207" t="s">
        <v>1562</v>
      </c>
      <c r="B796" s="207" t="s">
        <v>74</v>
      </c>
      <c r="C796" s="207">
        <v>4.1147999999999998</v>
      </c>
      <c r="D796" s="207">
        <v>-10.515599999999999</v>
      </c>
      <c r="E796" s="207" t="s">
        <v>73</v>
      </c>
      <c r="F796" s="207"/>
      <c r="G796" s="207"/>
      <c r="H796" s="207"/>
      <c r="I796" s="207"/>
      <c r="J796" s="207"/>
      <c r="K796" s="207"/>
      <c r="L796" s="207"/>
      <c r="M796" s="207"/>
      <c r="N796" s="207"/>
      <c r="O796" s="207"/>
      <c r="P796" s="207"/>
      <c r="Q796" s="207"/>
      <c r="R796" s="207" t="s">
        <v>744</v>
      </c>
      <c r="S796" s="207"/>
      <c r="T796" s="207"/>
      <c r="U796" s="207"/>
      <c r="V796" s="207" t="s">
        <v>744</v>
      </c>
    </row>
    <row r="797" spans="1:22">
      <c r="A797" s="207" t="s">
        <v>1563</v>
      </c>
      <c r="B797" s="207" t="s">
        <v>66</v>
      </c>
      <c r="C797" s="207">
        <v>1.3715999999999999</v>
      </c>
      <c r="D797" s="207">
        <v>-10.515599999999999</v>
      </c>
      <c r="E797" s="207" t="s">
        <v>65</v>
      </c>
      <c r="F797" s="207"/>
      <c r="G797" s="207"/>
      <c r="H797" s="207"/>
      <c r="I797" s="207"/>
      <c r="J797" s="207"/>
      <c r="K797" s="207"/>
      <c r="L797" s="207"/>
      <c r="M797" s="207"/>
      <c r="N797" s="207"/>
      <c r="O797" s="207"/>
      <c r="P797" s="207"/>
      <c r="Q797" s="207"/>
      <c r="R797" s="207" t="s">
        <v>744</v>
      </c>
      <c r="S797" s="207"/>
      <c r="T797" s="207"/>
      <c r="U797" s="207"/>
      <c r="V797" s="207" t="s">
        <v>744</v>
      </c>
    </row>
    <row r="798" spans="1:22">
      <c r="A798" s="207" t="s">
        <v>1564</v>
      </c>
      <c r="B798" s="207" t="s">
        <v>66</v>
      </c>
      <c r="C798" s="207">
        <v>0.4572</v>
      </c>
      <c r="D798" s="207">
        <v>-10.515599999999999</v>
      </c>
      <c r="E798" s="207" t="s">
        <v>65</v>
      </c>
      <c r="F798" s="207"/>
      <c r="G798" s="207"/>
      <c r="H798" s="207"/>
      <c r="I798" s="207"/>
      <c r="J798" s="207"/>
      <c r="K798" s="207"/>
      <c r="L798" s="207"/>
      <c r="M798" s="207"/>
      <c r="N798" s="207"/>
      <c r="O798" s="207"/>
      <c r="P798" s="207"/>
      <c r="Q798" s="207"/>
      <c r="R798" s="207" t="s">
        <v>744</v>
      </c>
      <c r="S798" s="207"/>
      <c r="T798" s="207"/>
      <c r="U798" s="207"/>
      <c r="V798" s="207" t="s">
        <v>744</v>
      </c>
    </row>
    <row r="799" spans="1:22">
      <c r="A799" s="207" t="s">
        <v>1565</v>
      </c>
      <c r="B799" s="207" t="s">
        <v>66</v>
      </c>
      <c r="C799" s="207">
        <v>-2.286</v>
      </c>
      <c r="D799" s="207">
        <v>-10.515599999999999</v>
      </c>
      <c r="E799" s="207" t="s">
        <v>65</v>
      </c>
      <c r="F799" s="207"/>
      <c r="G799" s="207"/>
      <c r="H799" s="207"/>
      <c r="I799" s="207"/>
      <c r="J799" s="207"/>
      <c r="K799" s="207"/>
      <c r="L799" s="207"/>
      <c r="M799" s="207"/>
      <c r="N799" s="207"/>
      <c r="O799" s="207"/>
      <c r="P799" s="207"/>
      <c r="Q799" s="207"/>
      <c r="R799" s="207" t="s">
        <v>744</v>
      </c>
      <c r="S799" s="207"/>
      <c r="T799" s="207"/>
      <c r="U799" s="207"/>
      <c r="V799" s="207" t="s">
        <v>744</v>
      </c>
    </row>
    <row r="800" spans="1:22">
      <c r="A800" s="207" t="s">
        <v>1566</v>
      </c>
      <c r="B800" s="207" t="s">
        <v>66</v>
      </c>
      <c r="C800" s="207">
        <v>-3.2004000000000001</v>
      </c>
      <c r="D800" s="207">
        <v>-10.515599999999999</v>
      </c>
      <c r="E800" s="207" t="s">
        <v>65</v>
      </c>
      <c r="F800" s="207"/>
      <c r="G800" s="207"/>
      <c r="H800" s="207"/>
      <c r="I800" s="207"/>
      <c r="J800" s="207"/>
      <c r="K800" s="207"/>
      <c r="L800" s="207"/>
      <c r="M800" s="207"/>
      <c r="N800" s="207"/>
      <c r="O800" s="207"/>
      <c r="P800" s="207"/>
      <c r="Q800" s="207"/>
      <c r="R800" s="207" t="s">
        <v>744</v>
      </c>
      <c r="S800" s="207"/>
      <c r="T800" s="207"/>
      <c r="U800" s="207"/>
      <c r="V800" s="207" t="s">
        <v>744</v>
      </c>
    </row>
    <row r="801" spans="1:22">
      <c r="A801" s="207" t="s">
        <v>1567</v>
      </c>
      <c r="B801" s="207" t="s">
        <v>66</v>
      </c>
      <c r="C801" s="207">
        <v>-5.9436</v>
      </c>
      <c r="D801" s="207">
        <v>-10.515599999999999</v>
      </c>
      <c r="E801" s="207" t="s">
        <v>65</v>
      </c>
      <c r="F801" s="207"/>
      <c r="G801" s="207"/>
      <c r="H801" s="207"/>
      <c r="I801" s="207"/>
      <c r="J801" s="207"/>
      <c r="K801" s="207"/>
      <c r="L801" s="207"/>
      <c r="M801" s="207"/>
      <c r="N801" s="207"/>
      <c r="O801" s="207"/>
      <c r="P801" s="207"/>
      <c r="Q801" s="207"/>
      <c r="R801" s="207" t="s">
        <v>744</v>
      </c>
      <c r="S801" s="207"/>
      <c r="T801" s="207"/>
      <c r="U801" s="207"/>
      <c r="V801" s="207" t="s">
        <v>744</v>
      </c>
    </row>
    <row r="802" spans="1:22">
      <c r="A802" s="207" t="s">
        <v>1568</v>
      </c>
      <c r="B802" s="207" t="s">
        <v>66</v>
      </c>
      <c r="C802" s="207">
        <v>-6.8579999999999997</v>
      </c>
      <c r="D802" s="207">
        <v>-10.515599999999999</v>
      </c>
      <c r="E802" s="207" t="s">
        <v>65</v>
      </c>
      <c r="F802" s="207"/>
      <c r="G802" s="207"/>
      <c r="H802" s="207"/>
      <c r="I802" s="207"/>
      <c r="J802" s="207"/>
      <c r="K802" s="207"/>
      <c r="L802" s="207"/>
      <c r="M802" s="207"/>
      <c r="N802" s="207"/>
      <c r="O802" s="207"/>
      <c r="P802" s="207"/>
      <c r="Q802" s="207"/>
      <c r="R802" s="207" t="s">
        <v>744</v>
      </c>
      <c r="S802" s="207"/>
      <c r="T802" s="207"/>
      <c r="U802" s="207"/>
      <c r="V802" s="207" t="s">
        <v>744</v>
      </c>
    </row>
    <row r="803" spans="1:22">
      <c r="A803" s="207" t="s">
        <v>1569</v>
      </c>
      <c r="B803" s="207" t="s">
        <v>74</v>
      </c>
      <c r="C803" s="207">
        <v>11.43</v>
      </c>
      <c r="D803" s="207">
        <v>-10.515599999999999</v>
      </c>
      <c r="E803" s="207" t="s">
        <v>73</v>
      </c>
      <c r="F803" s="207"/>
      <c r="G803" s="207"/>
      <c r="H803" s="207"/>
      <c r="I803" s="207"/>
      <c r="J803" s="207"/>
      <c r="K803" s="207"/>
      <c r="L803" s="207"/>
      <c r="M803" s="207"/>
      <c r="N803" s="207"/>
      <c r="O803" s="207"/>
      <c r="P803" s="207"/>
      <c r="Q803" s="207"/>
      <c r="R803" s="207" t="s">
        <v>744</v>
      </c>
      <c r="S803" s="207"/>
      <c r="T803" s="207"/>
      <c r="U803" s="207"/>
      <c r="V803" s="207" t="s">
        <v>744</v>
      </c>
    </row>
    <row r="804" spans="1:22">
      <c r="A804" s="207" t="s">
        <v>1570</v>
      </c>
      <c r="B804" s="207" t="s">
        <v>74</v>
      </c>
      <c r="C804" s="207">
        <v>8.6867999999999999</v>
      </c>
      <c r="D804" s="207">
        <v>-9.6012000000000004</v>
      </c>
      <c r="E804" s="207" t="s">
        <v>73</v>
      </c>
      <c r="F804" s="207"/>
      <c r="G804" s="207"/>
      <c r="H804" s="207"/>
      <c r="I804" s="207"/>
      <c r="J804" s="207"/>
      <c r="K804" s="207"/>
      <c r="L804" s="207"/>
      <c r="M804" s="207"/>
      <c r="N804" s="207"/>
      <c r="O804" s="207"/>
      <c r="P804" s="207"/>
      <c r="Q804" s="207"/>
      <c r="R804" s="207" t="s">
        <v>744</v>
      </c>
      <c r="S804" s="207"/>
      <c r="T804" s="207"/>
      <c r="U804" s="207"/>
      <c r="V804" s="207" t="s">
        <v>744</v>
      </c>
    </row>
    <row r="805" spans="1:22">
      <c r="A805" s="207" t="s">
        <v>1571</v>
      </c>
      <c r="B805" s="207" t="s">
        <v>74</v>
      </c>
      <c r="C805" s="207">
        <v>7.7724000000000002</v>
      </c>
      <c r="D805" s="207">
        <v>-9.6012000000000004</v>
      </c>
      <c r="E805" s="207" t="s">
        <v>73</v>
      </c>
      <c r="F805" s="207"/>
      <c r="G805" s="207"/>
      <c r="H805" s="207"/>
      <c r="I805" s="207"/>
      <c r="J805" s="207"/>
      <c r="K805" s="207"/>
      <c r="L805" s="207"/>
      <c r="M805" s="207"/>
      <c r="N805" s="207"/>
      <c r="O805" s="207"/>
      <c r="P805" s="207"/>
      <c r="Q805" s="207"/>
      <c r="R805" s="207" t="s">
        <v>744</v>
      </c>
      <c r="S805" s="207"/>
      <c r="T805" s="207"/>
      <c r="U805" s="207"/>
      <c r="V805" s="207" t="s">
        <v>744</v>
      </c>
    </row>
    <row r="806" spans="1:22">
      <c r="A806" s="207" t="s">
        <v>1572</v>
      </c>
      <c r="B806" s="207" t="s">
        <v>74</v>
      </c>
      <c r="C806" s="207">
        <v>5.0292000000000003</v>
      </c>
      <c r="D806" s="207">
        <v>-9.6012000000000004</v>
      </c>
      <c r="E806" s="207" t="s">
        <v>73</v>
      </c>
      <c r="F806" s="207"/>
      <c r="G806" s="207"/>
      <c r="H806" s="207"/>
      <c r="I806" s="207"/>
      <c r="J806" s="207"/>
      <c r="K806" s="207"/>
      <c r="L806" s="207"/>
      <c r="M806" s="207"/>
      <c r="N806" s="207"/>
      <c r="O806" s="207"/>
      <c r="P806" s="207"/>
      <c r="Q806" s="207"/>
      <c r="R806" s="207" t="s">
        <v>744</v>
      </c>
      <c r="S806" s="207"/>
      <c r="T806" s="207"/>
      <c r="U806" s="207"/>
      <c r="V806" s="207" t="s">
        <v>744</v>
      </c>
    </row>
    <row r="807" spans="1:22">
      <c r="A807" s="207" t="s">
        <v>1573</v>
      </c>
      <c r="B807" s="207" t="s">
        <v>74</v>
      </c>
      <c r="C807" s="207">
        <v>4.1147999999999998</v>
      </c>
      <c r="D807" s="207">
        <v>-9.6012000000000004</v>
      </c>
      <c r="E807" s="207" t="s">
        <v>73</v>
      </c>
      <c r="F807" s="207"/>
      <c r="G807" s="207"/>
      <c r="H807" s="207"/>
      <c r="I807" s="207"/>
      <c r="J807" s="207"/>
      <c r="K807" s="207"/>
      <c r="L807" s="207"/>
      <c r="M807" s="207"/>
      <c r="N807" s="207"/>
      <c r="O807" s="207"/>
      <c r="P807" s="207"/>
      <c r="Q807" s="207"/>
      <c r="R807" s="207" t="s">
        <v>744</v>
      </c>
      <c r="S807" s="207"/>
      <c r="T807" s="207"/>
      <c r="U807" s="207"/>
      <c r="V807" s="207" t="s">
        <v>744</v>
      </c>
    </row>
    <row r="808" spans="1:22">
      <c r="A808" s="207" t="s">
        <v>1574</v>
      </c>
      <c r="B808" s="207" t="s">
        <v>66</v>
      </c>
      <c r="C808" s="207">
        <v>1.3715999999999999</v>
      </c>
      <c r="D808" s="207">
        <v>-9.6012000000000004</v>
      </c>
      <c r="E808" s="207" t="s">
        <v>65</v>
      </c>
      <c r="F808" s="207"/>
      <c r="G808" s="207"/>
      <c r="H808" s="207"/>
      <c r="I808" s="207"/>
      <c r="J808" s="207"/>
      <c r="K808" s="207"/>
      <c r="L808" s="207"/>
      <c r="M808" s="207"/>
      <c r="N808" s="207"/>
      <c r="O808" s="207"/>
      <c r="P808" s="207"/>
      <c r="Q808" s="207"/>
      <c r="R808" s="207" t="s">
        <v>744</v>
      </c>
      <c r="S808" s="207"/>
      <c r="T808" s="207"/>
      <c r="U808" s="207"/>
      <c r="V808" s="207" t="s">
        <v>744</v>
      </c>
    </row>
    <row r="809" spans="1:22">
      <c r="A809" s="207" t="s">
        <v>1575</v>
      </c>
      <c r="B809" s="207" t="s">
        <v>66</v>
      </c>
      <c r="C809" s="207">
        <v>0.4572</v>
      </c>
      <c r="D809" s="207">
        <v>-9.6012000000000004</v>
      </c>
      <c r="E809" s="207" t="s">
        <v>65</v>
      </c>
      <c r="F809" s="207"/>
      <c r="G809" s="207"/>
      <c r="H809" s="207"/>
      <c r="I809" s="207"/>
      <c r="J809" s="207"/>
      <c r="K809" s="207"/>
      <c r="L809" s="207"/>
      <c r="M809" s="207"/>
      <c r="N809" s="207"/>
      <c r="O809" s="207"/>
      <c r="P809" s="207"/>
      <c r="Q809" s="207"/>
      <c r="R809" s="207" t="s">
        <v>744</v>
      </c>
      <c r="S809" s="207"/>
      <c r="T809" s="207"/>
      <c r="U809" s="207"/>
      <c r="V809" s="207" t="s">
        <v>744</v>
      </c>
    </row>
    <row r="810" spans="1:22">
      <c r="A810" s="207" t="s">
        <v>1576</v>
      </c>
      <c r="B810" s="207" t="s">
        <v>66</v>
      </c>
      <c r="C810" s="207">
        <v>-2.286</v>
      </c>
      <c r="D810" s="207">
        <v>-9.6012000000000004</v>
      </c>
      <c r="E810" s="207" t="s">
        <v>65</v>
      </c>
      <c r="F810" s="207"/>
      <c r="G810" s="207"/>
      <c r="H810" s="207"/>
      <c r="I810" s="207"/>
      <c r="J810" s="207"/>
      <c r="K810" s="207"/>
      <c r="L810" s="207"/>
      <c r="M810" s="207"/>
      <c r="N810" s="207"/>
      <c r="O810" s="207"/>
      <c r="P810" s="207"/>
      <c r="Q810" s="207"/>
      <c r="R810" s="207" t="s">
        <v>744</v>
      </c>
      <c r="S810" s="207"/>
      <c r="T810" s="207"/>
      <c r="U810" s="207"/>
      <c r="V810" s="207" t="s">
        <v>744</v>
      </c>
    </row>
    <row r="811" spans="1:22">
      <c r="A811" s="207" t="s">
        <v>1577</v>
      </c>
      <c r="B811" s="207" t="s">
        <v>66</v>
      </c>
      <c r="C811" s="207">
        <v>-3.2004000000000001</v>
      </c>
      <c r="D811" s="207">
        <v>-9.6012000000000004</v>
      </c>
      <c r="E811" s="207" t="s">
        <v>65</v>
      </c>
      <c r="F811" s="207"/>
      <c r="G811" s="207"/>
      <c r="H811" s="207"/>
      <c r="I811" s="207"/>
      <c r="J811" s="207"/>
      <c r="K811" s="207"/>
      <c r="L811" s="207"/>
      <c r="M811" s="207"/>
      <c r="N811" s="207"/>
      <c r="O811" s="207"/>
      <c r="P811" s="207"/>
      <c r="Q811" s="207"/>
      <c r="R811" s="207" t="s">
        <v>744</v>
      </c>
      <c r="S811" s="207"/>
      <c r="T811" s="207"/>
      <c r="U811" s="207"/>
      <c r="V811" s="207" t="s">
        <v>744</v>
      </c>
    </row>
    <row r="812" spans="1:22">
      <c r="A812" s="207" t="s">
        <v>1578</v>
      </c>
      <c r="B812" s="207" t="s">
        <v>66</v>
      </c>
      <c r="C812" s="207">
        <v>-5.9436</v>
      </c>
      <c r="D812" s="207">
        <v>-9.6012000000000004</v>
      </c>
      <c r="E812" s="207" t="s">
        <v>65</v>
      </c>
      <c r="F812" s="207"/>
      <c r="G812" s="207"/>
      <c r="H812" s="207"/>
      <c r="I812" s="207"/>
      <c r="J812" s="207"/>
      <c r="K812" s="207"/>
      <c r="L812" s="207"/>
      <c r="M812" s="207"/>
      <c r="N812" s="207"/>
      <c r="O812" s="207"/>
      <c r="P812" s="207"/>
      <c r="Q812" s="207"/>
      <c r="R812" s="207" t="s">
        <v>744</v>
      </c>
      <c r="S812" s="207"/>
      <c r="T812" s="207"/>
      <c r="U812" s="207"/>
      <c r="V812" s="207" t="s">
        <v>744</v>
      </c>
    </row>
    <row r="813" spans="1:22">
      <c r="A813" s="207" t="s">
        <v>1579</v>
      </c>
      <c r="B813" s="207" t="s">
        <v>66</v>
      </c>
      <c r="C813" s="207">
        <v>-6.8579999999999997</v>
      </c>
      <c r="D813" s="207">
        <v>-9.6012000000000004</v>
      </c>
      <c r="E813" s="207" t="s">
        <v>65</v>
      </c>
      <c r="F813" s="207"/>
      <c r="G813" s="207"/>
      <c r="H813" s="207"/>
      <c r="I813" s="207"/>
      <c r="J813" s="207"/>
      <c r="K813" s="207"/>
      <c r="L813" s="207"/>
      <c r="M813" s="207"/>
      <c r="N813" s="207"/>
      <c r="O813" s="207"/>
      <c r="P813" s="207"/>
      <c r="Q813" s="207"/>
      <c r="R813" s="207" t="s">
        <v>744</v>
      </c>
      <c r="S813" s="207"/>
      <c r="T813" s="207"/>
      <c r="U813" s="207"/>
      <c r="V813" s="207" t="s">
        <v>744</v>
      </c>
    </row>
    <row r="814" spans="1:22">
      <c r="A814" s="207" t="s">
        <v>1580</v>
      </c>
      <c r="B814" s="207" t="s">
        <v>74</v>
      </c>
      <c r="C814" s="207">
        <v>11.43</v>
      </c>
      <c r="D814" s="207">
        <v>-9.6012000000000004</v>
      </c>
      <c r="E814" s="207" t="s">
        <v>73</v>
      </c>
      <c r="F814" s="207"/>
      <c r="G814" s="207"/>
      <c r="H814" s="207"/>
      <c r="I814" s="207"/>
      <c r="J814" s="207"/>
      <c r="K814" s="207"/>
      <c r="L814" s="207"/>
      <c r="M814" s="207"/>
      <c r="N814" s="207"/>
      <c r="O814" s="207"/>
      <c r="P814" s="207"/>
      <c r="Q814" s="207"/>
      <c r="R814" s="207" t="s">
        <v>744</v>
      </c>
      <c r="S814" s="207"/>
      <c r="T814" s="207"/>
      <c r="U814" s="207"/>
      <c r="V814" s="207" t="s">
        <v>744</v>
      </c>
    </row>
    <row r="815" spans="1:22">
      <c r="A815" s="207" t="s">
        <v>100</v>
      </c>
      <c r="B815" s="207" t="s">
        <v>74</v>
      </c>
      <c r="C815" s="207">
        <v>7.7724000000000002</v>
      </c>
      <c r="D815" s="207">
        <v>-8.6867999999999999</v>
      </c>
      <c r="E815" s="207" t="s">
        <v>73</v>
      </c>
      <c r="F815" s="207"/>
      <c r="G815" s="207"/>
      <c r="H815" s="207"/>
      <c r="I815" s="207"/>
      <c r="J815" s="207"/>
      <c r="K815" s="207"/>
      <c r="L815" s="207"/>
      <c r="M815" s="207"/>
      <c r="N815" s="207"/>
      <c r="O815" s="207"/>
      <c r="P815" s="207"/>
      <c r="Q815" s="207"/>
      <c r="R815" s="207" t="s">
        <v>744</v>
      </c>
      <c r="S815" s="207"/>
      <c r="T815" s="207"/>
      <c r="U815" s="207"/>
      <c r="V815" s="207" t="s">
        <v>744</v>
      </c>
    </row>
    <row r="816" spans="1:22">
      <c r="A816" s="207" t="s">
        <v>1581</v>
      </c>
      <c r="B816" s="207" t="s">
        <v>74</v>
      </c>
      <c r="C816" s="207">
        <v>5.0292000000000003</v>
      </c>
      <c r="D816" s="207">
        <v>-8.6867999999999999</v>
      </c>
      <c r="E816" s="207" t="s">
        <v>73</v>
      </c>
      <c r="F816" s="207"/>
      <c r="G816" s="207"/>
      <c r="H816" s="207"/>
      <c r="I816" s="207"/>
      <c r="J816" s="207"/>
      <c r="K816" s="207"/>
      <c r="L816" s="207"/>
      <c r="M816" s="207"/>
      <c r="N816" s="207"/>
      <c r="O816" s="207"/>
      <c r="P816" s="207"/>
      <c r="Q816" s="207"/>
      <c r="R816" s="207" t="s">
        <v>744</v>
      </c>
      <c r="S816" s="207"/>
      <c r="T816" s="207"/>
      <c r="U816" s="207"/>
      <c r="V816" s="207" t="s">
        <v>744</v>
      </c>
    </row>
    <row r="817" spans="1:22">
      <c r="A817" s="207" t="s">
        <v>1582</v>
      </c>
      <c r="B817" s="207" t="s">
        <v>74</v>
      </c>
      <c r="C817" s="207">
        <v>4.1147999999999998</v>
      </c>
      <c r="D817" s="207">
        <v>-8.6867999999999999</v>
      </c>
      <c r="E817" s="207" t="s">
        <v>73</v>
      </c>
      <c r="F817" s="207"/>
      <c r="G817" s="207"/>
      <c r="H817" s="207"/>
      <c r="I817" s="207"/>
      <c r="J817" s="207"/>
      <c r="K817" s="207"/>
      <c r="L817" s="207"/>
      <c r="M817" s="207"/>
      <c r="N817" s="207"/>
      <c r="O817" s="207"/>
      <c r="P817" s="207"/>
      <c r="Q817" s="207"/>
      <c r="R817" s="207" t="s">
        <v>744</v>
      </c>
      <c r="S817" s="207"/>
      <c r="T817" s="207"/>
      <c r="U817" s="207"/>
      <c r="V817" s="207" t="s">
        <v>744</v>
      </c>
    </row>
    <row r="818" spans="1:22">
      <c r="A818" s="207" t="s">
        <v>1583</v>
      </c>
      <c r="B818" s="207" t="s">
        <v>66</v>
      </c>
      <c r="C818" s="207">
        <v>1.3715999999999999</v>
      </c>
      <c r="D818" s="207">
        <v>-8.6867999999999999</v>
      </c>
      <c r="E818" s="207" t="s">
        <v>65</v>
      </c>
      <c r="F818" s="207"/>
      <c r="G818" s="207"/>
      <c r="H818" s="207"/>
      <c r="I818" s="207"/>
      <c r="J818" s="207"/>
      <c r="K818" s="207"/>
      <c r="L818" s="207"/>
      <c r="M818" s="207"/>
      <c r="N818" s="207"/>
      <c r="O818" s="207"/>
      <c r="P818" s="207"/>
      <c r="Q818" s="207"/>
      <c r="R818" s="207" t="s">
        <v>744</v>
      </c>
      <c r="S818" s="207"/>
      <c r="T818" s="207"/>
      <c r="U818" s="207"/>
      <c r="V818" s="207" t="s">
        <v>744</v>
      </c>
    </row>
    <row r="819" spans="1:22">
      <c r="A819" s="207" t="s">
        <v>1584</v>
      </c>
      <c r="B819" s="207" t="s">
        <v>66</v>
      </c>
      <c r="C819" s="207">
        <v>0.4572</v>
      </c>
      <c r="D819" s="207">
        <v>-8.6867999999999999</v>
      </c>
      <c r="E819" s="207" t="s">
        <v>65</v>
      </c>
      <c r="F819" s="207"/>
      <c r="G819" s="207"/>
      <c r="H819" s="207"/>
      <c r="I819" s="207"/>
      <c r="J819" s="207"/>
      <c r="K819" s="207"/>
      <c r="L819" s="207"/>
      <c r="M819" s="207"/>
      <c r="N819" s="207"/>
      <c r="O819" s="207"/>
      <c r="P819" s="207"/>
      <c r="Q819" s="207"/>
      <c r="R819" s="207" t="s">
        <v>744</v>
      </c>
      <c r="S819" s="207"/>
      <c r="T819" s="207"/>
      <c r="U819" s="207"/>
      <c r="V819" s="207" t="s">
        <v>744</v>
      </c>
    </row>
    <row r="820" spans="1:22">
      <c r="A820" s="207" t="s">
        <v>1585</v>
      </c>
      <c r="B820" s="207" t="s">
        <v>66</v>
      </c>
      <c r="C820" s="207">
        <v>-2.286</v>
      </c>
      <c r="D820" s="207">
        <v>-8.6867999999999999</v>
      </c>
      <c r="E820" s="207" t="s">
        <v>65</v>
      </c>
      <c r="F820" s="207"/>
      <c r="G820" s="207"/>
      <c r="H820" s="207"/>
      <c r="I820" s="207"/>
      <c r="J820" s="207"/>
      <c r="K820" s="207"/>
      <c r="L820" s="207"/>
      <c r="M820" s="207"/>
      <c r="N820" s="207"/>
      <c r="O820" s="207"/>
      <c r="P820" s="207"/>
      <c r="Q820" s="207"/>
      <c r="R820" s="207" t="s">
        <v>744</v>
      </c>
      <c r="S820" s="207"/>
      <c r="T820" s="207"/>
      <c r="U820" s="207"/>
      <c r="V820" s="207" t="s">
        <v>744</v>
      </c>
    </row>
    <row r="821" spans="1:22">
      <c r="A821" s="207" t="s">
        <v>1586</v>
      </c>
      <c r="B821" s="207" t="s">
        <v>66</v>
      </c>
      <c r="C821" s="207">
        <v>-5.9436</v>
      </c>
      <c r="D821" s="207">
        <v>-8.6867999999999999</v>
      </c>
      <c r="E821" s="207" t="s">
        <v>65</v>
      </c>
      <c r="F821" s="207"/>
      <c r="G821" s="207"/>
      <c r="H821" s="207"/>
      <c r="I821" s="207"/>
      <c r="J821" s="207"/>
      <c r="K821" s="207"/>
      <c r="L821" s="207"/>
      <c r="M821" s="207"/>
      <c r="N821" s="207"/>
      <c r="O821" s="207"/>
      <c r="P821" s="207"/>
      <c r="Q821" s="207"/>
      <c r="R821" s="207" t="s">
        <v>744</v>
      </c>
      <c r="S821" s="207"/>
      <c r="T821" s="207"/>
      <c r="U821" s="207"/>
      <c r="V821" s="207" t="s">
        <v>744</v>
      </c>
    </row>
    <row r="822" spans="1:22" ht="13.15" customHeight="1">
      <c r="A822" s="207" t="s">
        <v>1587</v>
      </c>
      <c r="B822" s="207" t="s">
        <v>66</v>
      </c>
      <c r="C822" s="207">
        <v>-6.8579999999999997</v>
      </c>
      <c r="D822" s="207">
        <v>-8.6867999999999999</v>
      </c>
      <c r="E822" s="207" t="s">
        <v>65</v>
      </c>
      <c r="F822" s="207"/>
      <c r="G822" s="207"/>
      <c r="H822" s="207"/>
      <c r="I822" s="207"/>
      <c r="J822" s="207"/>
      <c r="K822" s="207"/>
      <c r="L822" s="207"/>
      <c r="M822" s="207"/>
      <c r="N822" s="207"/>
      <c r="O822" s="207"/>
      <c r="P822" s="207"/>
      <c r="Q822" s="207"/>
      <c r="R822" s="207" t="s">
        <v>744</v>
      </c>
      <c r="S822" s="207"/>
      <c r="T822" s="207"/>
      <c r="U822" s="207"/>
      <c r="V822" s="207" t="s">
        <v>744</v>
      </c>
    </row>
    <row r="823" spans="1:22" ht="13.15" customHeight="1">
      <c r="A823" s="207" t="s">
        <v>202</v>
      </c>
      <c r="B823" s="207" t="s">
        <v>74</v>
      </c>
      <c r="C823" s="207">
        <v>11.43</v>
      </c>
      <c r="D823" s="207">
        <v>-8.6867999999999999</v>
      </c>
      <c r="E823" s="207" t="s">
        <v>73</v>
      </c>
      <c r="F823" s="207"/>
      <c r="G823" s="207"/>
      <c r="H823" s="207"/>
      <c r="I823" s="207"/>
      <c r="J823" s="207"/>
      <c r="K823" s="207"/>
      <c r="L823" s="207"/>
      <c r="M823" s="207"/>
      <c r="N823" s="207"/>
      <c r="O823" s="207"/>
      <c r="P823" s="207"/>
      <c r="Q823" s="207"/>
      <c r="R823" s="207" t="s">
        <v>744</v>
      </c>
      <c r="S823" s="207"/>
      <c r="T823" s="207"/>
      <c r="U823" s="207"/>
      <c r="V823" s="207" t="s">
        <v>744</v>
      </c>
    </row>
    <row r="824" spans="1:22" ht="13.15" customHeight="1">
      <c r="A824" s="207" t="s">
        <v>1588</v>
      </c>
      <c r="B824" s="207" t="s">
        <v>74</v>
      </c>
      <c r="C824" s="207">
        <v>9.6012000000000004</v>
      </c>
      <c r="D824" s="207">
        <v>-7.7724000000000002</v>
      </c>
      <c r="E824" s="207" t="s">
        <v>73</v>
      </c>
      <c r="F824" s="207"/>
      <c r="G824" s="207"/>
      <c r="H824" s="207"/>
      <c r="I824" s="207"/>
      <c r="J824" s="207"/>
      <c r="K824" s="207"/>
      <c r="L824" s="207"/>
      <c r="M824" s="207"/>
      <c r="N824" s="207"/>
      <c r="O824" s="207"/>
      <c r="P824" s="207"/>
      <c r="Q824" s="207"/>
      <c r="R824" s="207" t="s">
        <v>744</v>
      </c>
      <c r="S824" s="207"/>
      <c r="T824" s="207"/>
      <c r="U824" s="207"/>
      <c r="V824" s="207" t="s">
        <v>744</v>
      </c>
    </row>
    <row r="825" spans="1:22" ht="13.15" customHeight="1">
      <c r="A825" s="207" t="s">
        <v>1589</v>
      </c>
      <c r="B825" s="207" t="s">
        <v>74</v>
      </c>
      <c r="C825" s="207">
        <v>8.6867999999999999</v>
      </c>
      <c r="D825" s="207">
        <v>-7.7724000000000002</v>
      </c>
      <c r="E825" s="207" t="s">
        <v>73</v>
      </c>
      <c r="F825" s="207"/>
      <c r="G825" s="207"/>
      <c r="H825" s="207"/>
      <c r="I825" s="207"/>
      <c r="J825" s="207"/>
      <c r="K825" s="207"/>
      <c r="L825" s="207"/>
      <c r="M825" s="207"/>
      <c r="N825" s="207"/>
      <c r="O825" s="207"/>
      <c r="P825" s="207"/>
      <c r="Q825" s="207"/>
      <c r="R825" s="207" t="s">
        <v>744</v>
      </c>
      <c r="S825" s="207"/>
      <c r="T825" s="207"/>
      <c r="U825" s="207"/>
      <c r="V825" s="207" t="s">
        <v>744</v>
      </c>
    </row>
    <row r="826" spans="1:22" ht="13.15" customHeight="1">
      <c r="A826" s="207" t="s">
        <v>1590</v>
      </c>
      <c r="B826" s="207" t="s">
        <v>74</v>
      </c>
      <c r="C826" s="207">
        <v>7.7724000000000002</v>
      </c>
      <c r="D826" s="207">
        <v>-7.7724000000000002</v>
      </c>
      <c r="E826" s="207" t="s">
        <v>73</v>
      </c>
      <c r="F826" s="207"/>
      <c r="G826" s="207"/>
      <c r="H826" s="207"/>
      <c r="I826" s="207"/>
      <c r="J826" s="207"/>
      <c r="K826" s="207"/>
      <c r="L826" s="207"/>
      <c r="M826" s="207"/>
      <c r="N826" s="207"/>
      <c r="O826" s="207"/>
      <c r="P826" s="207"/>
      <c r="Q826" s="207"/>
      <c r="R826" s="207" t="s">
        <v>744</v>
      </c>
      <c r="S826" s="207"/>
      <c r="T826" s="207"/>
      <c r="U826" s="207"/>
      <c r="V826" s="207" t="s">
        <v>744</v>
      </c>
    </row>
    <row r="827" spans="1:22" ht="13.15" customHeight="1">
      <c r="A827" s="207" t="s">
        <v>1591</v>
      </c>
      <c r="B827" s="207" t="s">
        <v>74</v>
      </c>
      <c r="C827" s="207">
        <v>6.8579999999999997</v>
      </c>
      <c r="D827" s="207">
        <v>-7.7724000000000002</v>
      </c>
      <c r="E827" s="207" t="s">
        <v>73</v>
      </c>
      <c r="F827" s="207"/>
      <c r="G827" s="207"/>
      <c r="H827" s="207"/>
      <c r="I827" s="207"/>
      <c r="J827" s="207"/>
      <c r="K827" s="207"/>
      <c r="L827" s="207"/>
      <c r="M827" s="207"/>
      <c r="N827" s="207"/>
      <c r="O827" s="207"/>
      <c r="P827" s="207"/>
      <c r="Q827" s="207"/>
      <c r="R827" s="207" t="s">
        <v>744</v>
      </c>
      <c r="S827" s="207"/>
      <c r="T827" s="207"/>
      <c r="U827" s="207"/>
      <c r="V827" s="207" t="s">
        <v>744</v>
      </c>
    </row>
    <row r="828" spans="1:22" ht="13.15" customHeight="1">
      <c r="A828" s="207" t="s">
        <v>1592</v>
      </c>
      <c r="B828" s="207" t="s">
        <v>74</v>
      </c>
      <c r="C828" s="207">
        <v>5.9436</v>
      </c>
      <c r="D828" s="207">
        <v>-7.7724000000000002</v>
      </c>
      <c r="E828" s="207" t="s">
        <v>73</v>
      </c>
      <c r="F828" s="207"/>
      <c r="G828" s="207"/>
      <c r="H828" s="207"/>
      <c r="I828" s="207"/>
      <c r="J828" s="207"/>
      <c r="K828" s="207"/>
      <c r="L828" s="207"/>
      <c r="M828" s="207"/>
      <c r="N828" s="207"/>
      <c r="O828" s="207"/>
      <c r="P828" s="207"/>
      <c r="Q828" s="207"/>
      <c r="R828" s="207" t="s">
        <v>744</v>
      </c>
      <c r="S828" s="207"/>
      <c r="T828" s="207"/>
      <c r="U828" s="207"/>
      <c r="V828" s="207" t="s">
        <v>744</v>
      </c>
    </row>
    <row r="829" spans="1:22" ht="13.15" customHeight="1">
      <c r="A829" s="207" t="s">
        <v>1593</v>
      </c>
      <c r="B829" s="207" t="s">
        <v>74</v>
      </c>
      <c r="C829" s="207">
        <v>5.0292000000000003</v>
      </c>
      <c r="D829" s="207">
        <v>-7.7724000000000002</v>
      </c>
      <c r="E829" s="207" t="s">
        <v>73</v>
      </c>
      <c r="F829" s="207"/>
      <c r="G829" s="207"/>
      <c r="H829" s="207"/>
      <c r="I829" s="207"/>
      <c r="J829" s="207"/>
      <c r="K829" s="207"/>
      <c r="L829" s="207"/>
      <c r="M829" s="207"/>
      <c r="N829" s="207"/>
      <c r="O829" s="207"/>
      <c r="P829" s="207"/>
      <c r="Q829" s="207"/>
      <c r="R829" s="207" t="s">
        <v>744</v>
      </c>
      <c r="S829" s="207"/>
      <c r="T829" s="207"/>
      <c r="U829" s="207"/>
      <c r="V829" s="207" t="s">
        <v>744</v>
      </c>
    </row>
    <row r="830" spans="1:22" ht="13.15" customHeight="1">
      <c r="A830" s="207" t="s">
        <v>1594</v>
      </c>
      <c r="B830" s="207" t="s">
        <v>74</v>
      </c>
      <c r="C830" s="207">
        <v>4.1147999999999998</v>
      </c>
      <c r="D830" s="207">
        <v>-7.7724000000000002</v>
      </c>
      <c r="E830" s="207" t="s">
        <v>73</v>
      </c>
      <c r="F830" s="207"/>
      <c r="G830" s="207"/>
      <c r="H830" s="207"/>
      <c r="I830" s="207"/>
      <c r="J830" s="207"/>
      <c r="K830" s="207"/>
      <c r="L830" s="207"/>
      <c r="M830" s="207"/>
      <c r="N830" s="207"/>
      <c r="O830" s="207"/>
      <c r="P830" s="207"/>
      <c r="Q830" s="207"/>
      <c r="R830" s="207" t="s">
        <v>744</v>
      </c>
      <c r="S830" s="207"/>
      <c r="T830" s="207"/>
      <c r="U830" s="207"/>
      <c r="V830" s="207" t="s">
        <v>744</v>
      </c>
    </row>
    <row r="831" spans="1:22" ht="13.15" customHeight="1">
      <c r="A831" s="207" t="s">
        <v>1595</v>
      </c>
      <c r="B831" s="207" t="s">
        <v>66</v>
      </c>
      <c r="C831" s="207">
        <v>1.3715999999999999</v>
      </c>
      <c r="D831" s="207">
        <v>-7.7724000000000002</v>
      </c>
      <c r="E831" s="207" t="s">
        <v>65</v>
      </c>
      <c r="F831" s="207"/>
      <c r="G831" s="207"/>
      <c r="H831" s="207"/>
      <c r="I831" s="207"/>
      <c r="J831" s="207"/>
      <c r="K831" s="207"/>
      <c r="L831" s="207"/>
      <c r="M831" s="207"/>
      <c r="N831" s="207"/>
      <c r="O831" s="207"/>
      <c r="P831" s="207"/>
      <c r="Q831" s="207"/>
      <c r="R831" s="207" t="s">
        <v>744</v>
      </c>
      <c r="S831" s="207"/>
      <c r="T831" s="207"/>
      <c r="U831" s="207"/>
      <c r="V831" s="207" t="s">
        <v>744</v>
      </c>
    </row>
    <row r="832" spans="1:22" ht="13.15" customHeight="1">
      <c r="A832" s="207" t="s">
        <v>1596</v>
      </c>
      <c r="B832" s="207" t="s">
        <v>66</v>
      </c>
      <c r="C832" s="207">
        <v>0.4572</v>
      </c>
      <c r="D832" s="207">
        <v>-7.7724000000000002</v>
      </c>
      <c r="E832" s="207" t="s">
        <v>65</v>
      </c>
      <c r="F832" s="207"/>
      <c r="G832" s="207"/>
      <c r="H832" s="207"/>
      <c r="I832" s="207"/>
      <c r="J832" s="207"/>
      <c r="K832" s="207"/>
      <c r="L832" s="207"/>
      <c r="M832" s="207"/>
      <c r="N832" s="207"/>
      <c r="O832" s="207"/>
      <c r="P832" s="207"/>
      <c r="Q832" s="207"/>
      <c r="R832" s="207" t="s">
        <v>744</v>
      </c>
      <c r="S832" s="207"/>
      <c r="T832" s="207"/>
      <c r="U832" s="207"/>
      <c r="V832" s="207" t="s">
        <v>744</v>
      </c>
    </row>
    <row r="833" spans="1:22" ht="13.15" customHeight="1">
      <c r="A833" s="207" t="s">
        <v>1597</v>
      </c>
      <c r="B833" s="207" t="s">
        <v>66</v>
      </c>
      <c r="C833" s="207">
        <v>-0.4572</v>
      </c>
      <c r="D833" s="207">
        <v>-7.7724000000000002</v>
      </c>
      <c r="E833" s="207" t="s">
        <v>65</v>
      </c>
      <c r="F833" s="207"/>
      <c r="G833" s="207"/>
      <c r="H833" s="207"/>
      <c r="I833" s="207"/>
      <c r="J833" s="207"/>
      <c r="K833" s="207"/>
      <c r="L833" s="207"/>
      <c r="M833" s="207"/>
      <c r="N833" s="207"/>
      <c r="O833" s="207"/>
      <c r="P833" s="207"/>
      <c r="Q833" s="207"/>
      <c r="R833" s="207" t="s">
        <v>744</v>
      </c>
      <c r="S833" s="207"/>
      <c r="T833" s="207"/>
      <c r="U833" s="207"/>
      <c r="V833" s="207" t="s">
        <v>744</v>
      </c>
    </row>
    <row r="834" spans="1:22" ht="13.15" customHeight="1">
      <c r="A834" s="207" t="s">
        <v>1598</v>
      </c>
      <c r="B834" s="207" t="s">
        <v>66</v>
      </c>
      <c r="C834" s="207">
        <v>-1.3715999999999999</v>
      </c>
      <c r="D834" s="207">
        <v>-7.7724000000000002</v>
      </c>
      <c r="E834" s="207" t="s">
        <v>65</v>
      </c>
      <c r="F834" s="207"/>
      <c r="G834" s="207"/>
      <c r="H834" s="207"/>
      <c r="I834" s="207"/>
      <c r="J834" s="207"/>
      <c r="K834" s="207"/>
      <c r="L834" s="207"/>
      <c r="M834" s="207"/>
      <c r="N834" s="207"/>
      <c r="O834" s="207"/>
      <c r="P834" s="207"/>
      <c r="Q834" s="207"/>
      <c r="R834" s="207" t="s">
        <v>744</v>
      </c>
      <c r="S834" s="207"/>
      <c r="T834" s="207"/>
      <c r="U834" s="207"/>
      <c r="V834" s="207" t="s">
        <v>744</v>
      </c>
    </row>
    <row r="835" spans="1:22" ht="13.15" customHeight="1">
      <c r="A835" s="207" t="s">
        <v>1599</v>
      </c>
      <c r="B835" s="207" t="s">
        <v>66</v>
      </c>
      <c r="C835" s="207">
        <v>-2.286</v>
      </c>
      <c r="D835" s="207">
        <v>-7.7724000000000002</v>
      </c>
      <c r="E835" s="207" t="s">
        <v>65</v>
      </c>
      <c r="F835" s="207"/>
      <c r="G835" s="207"/>
      <c r="H835" s="207"/>
      <c r="I835" s="207"/>
      <c r="J835" s="207"/>
      <c r="K835" s="207"/>
      <c r="L835" s="207"/>
      <c r="M835" s="207"/>
      <c r="N835" s="207"/>
      <c r="O835" s="207"/>
      <c r="P835" s="207"/>
      <c r="Q835" s="207"/>
      <c r="R835" s="207" t="s">
        <v>744</v>
      </c>
      <c r="S835" s="207"/>
      <c r="T835" s="207"/>
      <c r="U835" s="207"/>
      <c r="V835" s="207" t="s">
        <v>744</v>
      </c>
    </row>
    <row r="836" spans="1:22">
      <c r="A836" s="207" t="s">
        <v>1600</v>
      </c>
      <c r="B836" s="207" t="s">
        <v>66</v>
      </c>
      <c r="C836" s="207">
        <v>-3.2004000000000001</v>
      </c>
      <c r="D836" s="207">
        <v>-7.7724000000000002</v>
      </c>
      <c r="E836" s="207" t="s">
        <v>65</v>
      </c>
      <c r="F836" s="207"/>
      <c r="G836" s="207"/>
      <c r="H836" s="207"/>
      <c r="I836" s="207"/>
      <c r="J836" s="207"/>
      <c r="K836" s="207"/>
      <c r="L836" s="207"/>
      <c r="M836" s="207"/>
      <c r="N836" s="207"/>
      <c r="O836" s="207"/>
      <c r="P836" s="207"/>
      <c r="Q836" s="207"/>
      <c r="R836" s="207" t="s">
        <v>744</v>
      </c>
      <c r="S836" s="207"/>
      <c r="T836" s="207"/>
      <c r="U836" s="207"/>
      <c r="V836" s="207" t="s">
        <v>744</v>
      </c>
    </row>
    <row r="837" spans="1:22">
      <c r="A837" s="207" t="s">
        <v>1601</v>
      </c>
      <c r="B837" s="207" t="s">
        <v>66</v>
      </c>
      <c r="C837" s="207">
        <v>-4.1147999999999998</v>
      </c>
      <c r="D837" s="207">
        <v>-7.7724000000000002</v>
      </c>
      <c r="E837" s="207" t="s">
        <v>65</v>
      </c>
      <c r="F837" s="207"/>
      <c r="G837" s="207"/>
      <c r="H837" s="207"/>
      <c r="I837" s="207"/>
      <c r="J837" s="207"/>
      <c r="K837" s="207"/>
      <c r="L837" s="207"/>
      <c r="M837" s="207"/>
      <c r="N837" s="207"/>
      <c r="O837" s="207"/>
      <c r="P837" s="207"/>
      <c r="Q837" s="207"/>
      <c r="R837" s="207" t="s">
        <v>744</v>
      </c>
      <c r="S837" s="207"/>
      <c r="T837" s="207"/>
      <c r="U837" s="207"/>
      <c r="V837" s="207" t="s">
        <v>744</v>
      </c>
    </row>
    <row r="838" spans="1:22">
      <c r="A838" s="207" t="s">
        <v>1602</v>
      </c>
      <c r="B838" s="207" t="s">
        <v>66</v>
      </c>
      <c r="C838" s="207">
        <v>-5.0292000000000003</v>
      </c>
      <c r="D838" s="207">
        <v>-7.7724000000000002</v>
      </c>
      <c r="E838" s="207" t="s">
        <v>65</v>
      </c>
      <c r="F838" s="207"/>
      <c r="G838" s="207"/>
      <c r="H838" s="207"/>
      <c r="I838" s="207"/>
      <c r="J838" s="207"/>
      <c r="K838" s="207"/>
      <c r="L838" s="207"/>
      <c r="M838" s="207"/>
      <c r="N838" s="207"/>
      <c r="O838" s="207"/>
      <c r="P838" s="207"/>
      <c r="Q838" s="207"/>
      <c r="R838" s="207" t="s">
        <v>744</v>
      </c>
      <c r="S838" s="207"/>
      <c r="T838" s="207"/>
      <c r="U838" s="207"/>
      <c r="V838" s="207" t="s">
        <v>744</v>
      </c>
    </row>
    <row r="839" spans="1:22">
      <c r="A839" s="207" t="s">
        <v>1603</v>
      </c>
      <c r="B839" s="207" t="s">
        <v>66</v>
      </c>
      <c r="C839" s="207">
        <v>-5.9436</v>
      </c>
      <c r="D839" s="207">
        <v>-7.7724000000000002</v>
      </c>
      <c r="E839" s="207" t="s">
        <v>65</v>
      </c>
      <c r="F839" s="207"/>
      <c r="G839" s="207"/>
      <c r="H839" s="207"/>
      <c r="I839" s="207"/>
      <c r="J839" s="207"/>
      <c r="K839" s="207"/>
      <c r="L839" s="207"/>
      <c r="M839" s="207"/>
      <c r="N839" s="207"/>
      <c r="O839" s="207"/>
      <c r="P839" s="207"/>
      <c r="Q839" s="207"/>
      <c r="R839" s="207" t="s">
        <v>744</v>
      </c>
      <c r="S839" s="207"/>
      <c r="T839" s="207"/>
      <c r="U839" s="207"/>
      <c r="V839" s="207" t="s">
        <v>744</v>
      </c>
    </row>
    <row r="840" spans="1:22">
      <c r="A840" s="207" t="s">
        <v>1604</v>
      </c>
      <c r="B840" s="207" t="s">
        <v>66</v>
      </c>
      <c r="C840" s="207">
        <v>-6.8579999999999997</v>
      </c>
      <c r="D840" s="207">
        <v>-7.7724000000000002</v>
      </c>
      <c r="E840" s="207" t="s">
        <v>65</v>
      </c>
      <c r="F840" s="207"/>
      <c r="G840" s="207"/>
      <c r="H840" s="207"/>
      <c r="I840" s="207"/>
      <c r="J840" s="207"/>
      <c r="K840" s="207"/>
      <c r="L840" s="207"/>
      <c r="M840" s="207"/>
      <c r="N840" s="207"/>
      <c r="O840" s="207"/>
      <c r="P840" s="207"/>
      <c r="Q840" s="207"/>
      <c r="R840" s="207" t="s">
        <v>744</v>
      </c>
      <c r="S840" s="207"/>
      <c r="T840" s="207"/>
      <c r="U840" s="207"/>
      <c r="V840" s="207" t="s">
        <v>744</v>
      </c>
    </row>
    <row r="841" spans="1:22">
      <c r="A841" s="207" t="s">
        <v>1605</v>
      </c>
      <c r="B841" s="207" t="s">
        <v>74</v>
      </c>
      <c r="C841" s="207">
        <v>11.43</v>
      </c>
      <c r="D841" s="207">
        <v>-7.7724000000000002</v>
      </c>
      <c r="E841" s="207" t="s">
        <v>73</v>
      </c>
      <c r="F841" s="207"/>
      <c r="G841" s="207"/>
      <c r="H841" s="207"/>
      <c r="I841" s="207"/>
      <c r="J841" s="207"/>
      <c r="K841" s="207"/>
      <c r="L841" s="207"/>
      <c r="M841" s="207"/>
      <c r="N841" s="207"/>
      <c r="O841" s="207"/>
      <c r="P841" s="207"/>
      <c r="Q841" s="207"/>
      <c r="R841" s="207" t="s">
        <v>744</v>
      </c>
      <c r="S841" s="207"/>
      <c r="T841" s="207"/>
      <c r="U841" s="207"/>
      <c r="V841" s="207" t="s">
        <v>744</v>
      </c>
    </row>
    <row r="842" spans="1:22">
      <c r="A842" s="207" t="s">
        <v>1606</v>
      </c>
      <c r="B842" s="207" t="s">
        <v>74</v>
      </c>
      <c r="C842" s="207">
        <v>10.515599999999999</v>
      </c>
      <c r="D842" s="207">
        <v>-7.7724000000000002</v>
      </c>
      <c r="E842" s="207" t="s">
        <v>73</v>
      </c>
      <c r="F842" s="207"/>
      <c r="G842" s="207"/>
      <c r="H842" s="207"/>
      <c r="I842" s="207"/>
      <c r="J842" s="207"/>
      <c r="K842" s="207"/>
      <c r="L842" s="207"/>
      <c r="M842" s="207"/>
      <c r="N842" s="207"/>
      <c r="O842" s="207"/>
      <c r="P842" s="207"/>
      <c r="Q842" s="207"/>
      <c r="R842" s="207" t="s">
        <v>744</v>
      </c>
      <c r="S842" s="207"/>
      <c r="T842" s="207"/>
      <c r="U842" s="207"/>
      <c r="V842" s="207" t="s">
        <v>744</v>
      </c>
    </row>
    <row r="843" spans="1:22">
      <c r="A843" s="207" t="s">
        <v>1607</v>
      </c>
      <c r="B843" s="207" t="s">
        <v>143</v>
      </c>
      <c r="C843" s="207">
        <v>8.6867999999999999</v>
      </c>
      <c r="D843" s="207">
        <v>7.7724000000000002</v>
      </c>
      <c r="E843" s="207" t="s">
        <v>142</v>
      </c>
      <c r="F843" s="207"/>
      <c r="G843" s="207"/>
      <c r="H843" s="207"/>
      <c r="I843" s="207"/>
      <c r="J843" s="207"/>
      <c r="K843" s="207"/>
      <c r="L843" s="207"/>
      <c r="M843" s="207"/>
      <c r="N843" s="207"/>
      <c r="O843" s="207"/>
      <c r="P843" s="207"/>
      <c r="Q843" s="207"/>
      <c r="R843" s="207" t="s">
        <v>744</v>
      </c>
      <c r="S843" s="207"/>
      <c r="T843" s="207"/>
      <c r="U843" s="207"/>
      <c r="V843" s="207" t="s">
        <v>744</v>
      </c>
    </row>
    <row r="844" spans="1:22">
      <c r="A844" s="207" t="s">
        <v>1608</v>
      </c>
      <c r="B844" s="207" t="s">
        <v>143</v>
      </c>
      <c r="C844" s="207">
        <v>6.8579999999999997</v>
      </c>
      <c r="D844" s="207">
        <v>7.7724000000000002</v>
      </c>
      <c r="E844" s="207" t="s">
        <v>142</v>
      </c>
      <c r="F844" s="207"/>
      <c r="G844" s="207"/>
      <c r="H844" s="207"/>
      <c r="I844" s="207"/>
      <c r="J844" s="207"/>
      <c r="K844" s="207"/>
      <c r="L844" s="207"/>
      <c r="M844" s="207"/>
      <c r="N844" s="207"/>
      <c r="O844" s="207"/>
      <c r="P844" s="207"/>
      <c r="Q844" s="207"/>
      <c r="R844" s="207" t="s">
        <v>744</v>
      </c>
      <c r="S844" s="207"/>
      <c r="T844" s="207"/>
      <c r="U844" s="207"/>
      <c r="V844" s="207" t="s">
        <v>744</v>
      </c>
    </row>
    <row r="845" spans="1:22">
      <c r="A845" s="207" t="s">
        <v>1609</v>
      </c>
      <c r="B845" s="207" t="s">
        <v>143</v>
      </c>
      <c r="C845" s="207">
        <v>5.9436</v>
      </c>
      <c r="D845" s="207">
        <v>7.7724000000000002</v>
      </c>
      <c r="E845" s="207" t="s">
        <v>142</v>
      </c>
      <c r="F845" s="207"/>
      <c r="G845" s="207"/>
      <c r="H845" s="207"/>
      <c r="I845" s="207"/>
      <c r="J845" s="207"/>
      <c r="K845" s="207"/>
      <c r="L845" s="207"/>
      <c r="M845" s="207"/>
      <c r="N845" s="207"/>
      <c r="O845" s="207"/>
      <c r="P845" s="207"/>
      <c r="Q845" s="207"/>
      <c r="R845" s="207" t="s">
        <v>744</v>
      </c>
      <c r="S845" s="207"/>
      <c r="T845" s="207"/>
      <c r="U845" s="207"/>
      <c r="V845" s="207" t="s">
        <v>744</v>
      </c>
    </row>
    <row r="846" spans="1:22">
      <c r="A846" s="207" t="s">
        <v>1610</v>
      </c>
      <c r="B846" s="207" t="s">
        <v>82</v>
      </c>
      <c r="C846" s="207">
        <v>5.0292000000000003</v>
      </c>
      <c r="D846" s="207">
        <v>7.7724000000000002</v>
      </c>
      <c r="E846" s="207" t="s">
        <v>80</v>
      </c>
      <c r="F846" s="207"/>
      <c r="G846" s="207"/>
      <c r="H846" s="207"/>
      <c r="I846" s="207"/>
      <c r="J846" s="207"/>
      <c r="K846" s="207"/>
      <c r="L846" s="207"/>
      <c r="M846" s="207"/>
      <c r="N846" s="207"/>
      <c r="O846" s="207"/>
      <c r="P846" s="207"/>
      <c r="Q846" s="207"/>
      <c r="R846" s="207" t="s">
        <v>744</v>
      </c>
      <c r="S846" s="207"/>
      <c r="T846" s="207"/>
      <c r="U846" s="207"/>
      <c r="V846" s="207" t="s">
        <v>744</v>
      </c>
    </row>
    <row r="847" spans="1:22">
      <c r="A847" s="207" t="s">
        <v>1611</v>
      </c>
      <c r="B847" s="207" t="s">
        <v>82</v>
      </c>
      <c r="C847" s="207">
        <v>4.1147999999999998</v>
      </c>
      <c r="D847" s="207">
        <v>7.7724000000000002</v>
      </c>
      <c r="E847" s="207" t="s">
        <v>80</v>
      </c>
      <c r="F847" s="207"/>
      <c r="G847" s="207"/>
      <c r="H847" s="207"/>
      <c r="I847" s="207"/>
      <c r="J847" s="207"/>
      <c r="K847" s="207"/>
      <c r="L847" s="207"/>
      <c r="M847" s="207"/>
      <c r="N847" s="207"/>
      <c r="O847" s="207"/>
      <c r="P847" s="207"/>
      <c r="Q847" s="207"/>
      <c r="R847" s="207" t="s">
        <v>744</v>
      </c>
      <c r="S847" s="207"/>
      <c r="T847" s="207"/>
      <c r="U847" s="207"/>
      <c r="V847" s="207" t="s">
        <v>744</v>
      </c>
    </row>
    <row r="848" spans="1:22">
      <c r="A848" s="207" t="s">
        <v>1612</v>
      </c>
      <c r="B848" s="207" t="s">
        <v>82</v>
      </c>
      <c r="C848" s="207">
        <v>2.286</v>
      </c>
      <c r="D848" s="207">
        <v>7.7724000000000002</v>
      </c>
      <c r="E848" s="207" t="s">
        <v>80</v>
      </c>
      <c r="F848" s="207"/>
      <c r="G848" s="207"/>
      <c r="H848" s="207"/>
      <c r="I848" s="207"/>
      <c r="J848" s="207"/>
      <c r="K848" s="207"/>
      <c r="L848" s="207"/>
      <c r="M848" s="207"/>
      <c r="N848" s="207"/>
      <c r="O848" s="207"/>
      <c r="P848" s="207"/>
      <c r="Q848" s="207"/>
      <c r="R848" s="207" t="s">
        <v>744</v>
      </c>
      <c r="S848" s="207"/>
      <c r="T848" s="207"/>
      <c r="U848" s="207"/>
      <c r="V848" s="207" t="s">
        <v>744</v>
      </c>
    </row>
    <row r="849" spans="1:22">
      <c r="A849" s="207" t="s">
        <v>1613</v>
      </c>
      <c r="B849" s="207" t="s">
        <v>82</v>
      </c>
      <c r="C849" s="207">
        <v>0.4572</v>
      </c>
      <c r="D849" s="207">
        <v>7.7724000000000002</v>
      </c>
      <c r="E849" s="207" t="s">
        <v>80</v>
      </c>
      <c r="F849" s="207"/>
      <c r="G849" s="207"/>
      <c r="H849" s="207"/>
      <c r="I849" s="207"/>
      <c r="J849" s="207"/>
      <c r="K849" s="207"/>
      <c r="L849" s="207"/>
      <c r="M849" s="207"/>
      <c r="N849" s="207"/>
      <c r="O849" s="207"/>
      <c r="P849" s="207"/>
      <c r="Q849" s="207"/>
      <c r="R849" s="207" t="s">
        <v>744</v>
      </c>
      <c r="S849" s="207"/>
      <c r="T849" s="207"/>
      <c r="U849" s="207"/>
      <c r="V849" s="207" t="s">
        <v>744</v>
      </c>
    </row>
    <row r="850" spans="1:22">
      <c r="A850" s="207" t="s">
        <v>1614</v>
      </c>
      <c r="B850" s="207" t="s">
        <v>82</v>
      </c>
      <c r="C850" s="207">
        <v>-0.4572</v>
      </c>
      <c r="D850" s="207">
        <v>7.7724000000000002</v>
      </c>
      <c r="E850" s="207" t="s">
        <v>80</v>
      </c>
      <c r="F850" s="207"/>
      <c r="G850" s="207"/>
      <c r="H850" s="207"/>
      <c r="I850" s="207"/>
      <c r="J850" s="207"/>
      <c r="K850" s="207"/>
      <c r="L850" s="207"/>
      <c r="M850" s="207"/>
      <c r="N850" s="207"/>
      <c r="O850" s="207"/>
      <c r="P850" s="207"/>
      <c r="Q850" s="207"/>
      <c r="R850" s="207" t="s">
        <v>744</v>
      </c>
      <c r="S850" s="207"/>
      <c r="T850" s="207"/>
      <c r="U850" s="207"/>
      <c r="V850" s="207" t="s">
        <v>744</v>
      </c>
    </row>
    <row r="851" spans="1:22">
      <c r="A851" s="207" t="s">
        <v>1615</v>
      </c>
      <c r="B851" s="207" t="s">
        <v>82</v>
      </c>
      <c r="C851" s="207">
        <v>-1.3715999999999999</v>
      </c>
      <c r="D851" s="207">
        <v>7.7724000000000002</v>
      </c>
      <c r="E851" s="207" t="s">
        <v>80</v>
      </c>
      <c r="F851" s="207"/>
      <c r="G851" s="207"/>
      <c r="H851" s="207"/>
      <c r="I851" s="207"/>
      <c r="J851" s="207"/>
      <c r="K851" s="207"/>
      <c r="L851" s="207"/>
      <c r="M851" s="207"/>
      <c r="N851" s="207"/>
      <c r="O851" s="207"/>
      <c r="P851" s="207"/>
      <c r="Q851" s="207"/>
      <c r="R851" s="207" t="s">
        <v>744</v>
      </c>
      <c r="S851" s="207"/>
      <c r="T851" s="207"/>
      <c r="U851" s="207"/>
      <c r="V851" s="207" t="s">
        <v>744</v>
      </c>
    </row>
    <row r="852" spans="1:22">
      <c r="A852" s="207" t="s">
        <v>1616</v>
      </c>
      <c r="B852" s="207" t="s">
        <v>82</v>
      </c>
      <c r="C852" s="207">
        <v>-3.2004000000000001</v>
      </c>
      <c r="D852" s="207">
        <v>7.7724000000000002</v>
      </c>
      <c r="E852" s="207" t="s">
        <v>80</v>
      </c>
      <c r="F852" s="207"/>
      <c r="G852" s="207"/>
      <c r="H852" s="207"/>
      <c r="I852" s="207"/>
      <c r="J852" s="207"/>
      <c r="K852" s="207"/>
      <c r="L852" s="207"/>
      <c r="M852" s="207"/>
      <c r="N852" s="207"/>
      <c r="O852" s="207"/>
      <c r="P852" s="207"/>
      <c r="Q852" s="207"/>
      <c r="R852" s="207" t="s">
        <v>744</v>
      </c>
      <c r="S852" s="207"/>
      <c r="T852" s="207"/>
      <c r="U852" s="207"/>
      <c r="V852" s="207" t="s">
        <v>744</v>
      </c>
    </row>
    <row r="853" spans="1:22">
      <c r="A853" s="207" t="s">
        <v>1617</v>
      </c>
      <c r="B853" s="207" t="s">
        <v>82</v>
      </c>
      <c r="C853" s="207">
        <v>3.2004000000000001</v>
      </c>
      <c r="D853" s="207">
        <v>8.6867999999999999</v>
      </c>
      <c r="E853" s="207" t="s">
        <v>80</v>
      </c>
      <c r="F853" s="207"/>
      <c r="G853" s="207"/>
      <c r="H853" s="207"/>
      <c r="I853" s="207"/>
      <c r="J853" s="207"/>
      <c r="K853" s="207"/>
      <c r="L853" s="207"/>
      <c r="M853" s="207"/>
      <c r="N853" s="207"/>
      <c r="O853" s="207"/>
      <c r="P853" s="207"/>
      <c r="Q853" s="207"/>
      <c r="R853" s="207" t="s">
        <v>744</v>
      </c>
      <c r="S853" s="207"/>
      <c r="T853" s="207"/>
      <c r="U853" s="207"/>
      <c r="V853" s="207" t="s">
        <v>744</v>
      </c>
    </row>
    <row r="854" spans="1:22">
      <c r="A854" s="207" t="s">
        <v>1618</v>
      </c>
      <c r="B854" s="207" t="s">
        <v>82</v>
      </c>
      <c r="C854" s="207">
        <v>1.3715999999999999</v>
      </c>
      <c r="D854" s="207">
        <v>8.6867999999999999</v>
      </c>
      <c r="E854" s="207" t="s">
        <v>80</v>
      </c>
      <c r="F854" s="207"/>
      <c r="G854" s="207"/>
      <c r="H854" s="207"/>
      <c r="I854" s="207"/>
      <c r="J854" s="207"/>
      <c r="K854" s="207"/>
      <c r="L854" s="207"/>
      <c r="M854" s="207"/>
      <c r="N854" s="207"/>
      <c r="O854" s="207"/>
      <c r="P854" s="207"/>
      <c r="Q854" s="207"/>
      <c r="R854" s="207" t="s">
        <v>744</v>
      </c>
      <c r="S854" s="207"/>
      <c r="T854" s="207"/>
      <c r="U854" s="207"/>
      <c r="V854" s="207" t="s">
        <v>744</v>
      </c>
    </row>
    <row r="855" spans="1:22">
      <c r="A855" s="207" t="s">
        <v>1619</v>
      </c>
      <c r="B855" s="207" t="s">
        <v>82</v>
      </c>
      <c r="C855" s="207">
        <v>-2.286</v>
      </c>
      <c r="D855" s="207">
        <v>9.6012000000000004</v>
      </c>
      <c r="E855" s="207" t="s">
        <v>80</v>
      </c>
      <c r="F855" s="207"/>
      <c r="G855" s="207"/>
      <c r="H855" s="207"/>
      <c r="I855" s="207"/>
      <c r="J855" s="207"/>
      <c r="K855" s="207"/>
      <c r="L855" s="207"/>
      <c r="M855" s="207"/>
      <c r="N855" s="207"/>
      <c r="O855" s="207"/>
      <c r="P855" s="207"/>
      <c r="Q855" s="207"/>
      <c r="R855" s="207" t="s">
        <v>744</v>
      </c>
      <c r="S855" s="207"/>
      <c r="T855" s="207"/>
      <c r="U855" s="207"/>
      <c r="V855" s="207" t="s">
        <v>744</v>
      </c>
    </row>
    <row r="856" spans="1:22">
      <c r="A856" s="207" t="s">
        <v>1620</v>
      </c>
      <c r="B856" s="207" t="s">
        <v>136</v>
      </c>
      <c r="C856" s="207">
        <v>9.6012000000000004</v>
      </c>
      <c r="D856" s="207">
        <v>12.3444</v>
      </c>
      <c r="E856" s="207" t="s">
        <v>135</v>
      </c>
      <c r="F856" s="207"/>
      <c r="G856" s="207"/>
      <c r="H856" s="207"/>
      <c r="I856" s="207"/>
      <c r="J856" s="207"/>
      <c r="K856" s="207"/>
      <c r="L856" s="207"/>
      <c r="M856" s="207"/>
      <c r="N856" s="207"/>
      <c r="O856" s="207"/>
      <c r="P856" s="207"/>
      <c r="Q856" s="207"/>
      <c r="R856" s="207" t="s">
        <v>744</v>
      </c>
      <c r="S856" s="207"/>
      <c r="T856" s="207"/>
      <c r="U856" s="207"/>
      <c r="V856" s="207" t="s">
        <v>744</v>
      </c>
    </row>
    <row r="857" spans="1:22">
      <c r="A857" s="207" t="s">
        <v>1621</v>
      </c>
      <c r="B857" s="207" t="s">
        <v>143</v>
      </c>
      <c r="C857" s="207">
        <v>6.8579999999999997</v>
      </c>
      <c r="D857" s="207">
        <v>12.3444</v>
      </c>
      <c r="E857" s="207" t="s">
        <v>142</v>
      </c>
      <c r="F857" s="207"/>
      <c r="G857" s="207"/>
      <c r="H857" s="207"/>
      <c r="I857" s="207"/>
      <c r="J857" s="207"/>
      <c r="K857" s="207"/>
      <c r="L857" s="207"/>
      <c r="M857" s="207"/>
      <c r="N857" s="207"/>
      <c r="O857" s="207"/>
      <c r="P857" s="207"/>
      <c r="Q857" s="207"/>
      <c r="R857" s="207" t="s">
        <v>744</v>
      </c>
      <c r="S857" s="207"/>
      <c r="T857" s="207"/>
      <c r="U857" s="207"/>
      <c r="V857" s="207" t="s">
        <v>744</v>
      </c>
    </row>
    <row r="858" spans="1:22">
      <c r="A858" s="207" t="s">
        <v>1622</v>
      </c>
      <c r="B858" s="207" t="s">
        <v>82</v>
      </c>
      <c r="C858" s="207">
        <v>5.0292000000000003</v>
      </c>
      <c r="D858" s="207">
        <v>12.3444</v>
      </c>
      <c r="E858" s="207" t="s">
        <v>80</v>
      </c>
      <c r="F858" s="207"/>
      <c r="G858" s="207"/>
      <c r="H858" s="207"/>
      <c r="I858" s="207"/>
      <c r="J858" s="207"/>
      <c r="K858" s="207"/>
      <c r="L858" s="207"/>
      <c r="M858" s="207"/>
      <c r="N858" s="207"/>
      <c r="O858" s="207"/>
      <c r="P858" s="207"/>
      <c r="Q858" s="207"/>
      <c r="R858" s="207" t="s">
        <v>744</v>
      </c>
      <c r="S858" s="207"/>
      <c r="T858" s="207"/>
      <c r="U858" s="207"/>
      <c r="V858" s="207" t="s">
        <v>744</v>
      </c>
    </row>
    <row r="859" spans="1:22">
      <c r="A859" s="207" t="s">
        <v>1623</v>
      </c>
      <c r="B859" s="207" t="s">
        <v>136</v>
      </c>
      <c r="C859" s="207">
        <v>9.6012000000000004</v>
      </c>
      <c r="D859" s="207">
        <v>14.1732</v>
      </c>
      <c r="E859" s="207" t="s">
        <v>135</v>
      </c>
      <c r="F859" s="207"/>
      <c r="G859" s="207"/>
      <c r="H859" s="207"/>
      <c r="I859" s="207"/>
      <c r="J859" s="207"/>
      <c r="K859" s="207"/>
      <c r="L859" s="207"/>
      <c r="M859" s="207"/>
      <c r="N859" s="207"/>
      <c r="O859" s="207"/>
      <c r="P859" s="207"/>
      <c r="Q859" s="207"/>
      <c r="R859" s="207" t="s">
        <v>744</v>
      </c>
      <c r="S859" s="207"/>
      <c r="T859" s="207"/>
      <c r="U859" s="207"/>
      <c r="V859" s="207" t="s">
        <v>744</v>
      </c>
    </row>
    <row r="860" spans="1:22">
      <c r="A860" s="207" t="s">
        <v>1624</v>
      </c>
      <c r="B860" s="207" t="s">
        <v>82</v>
      </c>
      <c r="C860" s="207">
        <v>-5.9436</v>
      </c>
      <c r="D860" s="207">
        <v>15.0876</v>
      </c>
      <c r="E860" s="207" t="s">
        <v>80</v>
      </c>
      <c r="F860" s="207"/>
      <c r="G860" s="207"/>
      <c r="H860" s="207"/>
      <c r="I860" s="207"/>
      <c r="J860" s="207"/>
      <c r="K860" s="207"/>
      <c r="L860" s="207"/>
      <c r="M860" s="207"/>
      <c r="N860" s="207"/>
      <c r="O860" s="207"/>
      <c r="P860" s="207"/>
      <c r="Q860" s="207"/>
      <c r="R860" s="207" t="s">
        <v>744</v>
      </c>
      <c r="S860" s="207"/>
      <c r="T860" s="207"/>
      <c r="U860" s="207"/>
      <c r="V860" s="207" t="s">
        <v>744</v>
      </c>
    </row>
    <row r="861" spans="1:22">
      <c r="A861" s="207" t="s">
        <v>1625</v>
      </c>
      <c r="B861" s="207" t="s">
        <v>136</v>
      </c>
      <c r="C861" s="207">
        <v>11.43</v>
      </c>
      <c r="D861" s="207">
        <v>15.0876</v>
      </c>
      <c r="E861" s="207" t="s">
        <v>135</v>
      </c>
      <c r="F861" s="207"/>
      <c r="G861" s="207"/>
      <c r="H861" s="207"/>
      <c r="I861" s="207"/>
      <c r="J861" s="207"/>
      <c r="K861" s="207"/>
      <c r="L861" s="207"/>
      <c r="M861" s="207"/>
      <c r="N861" s="207"/>
      <c r="O861" s="207"/>
      <c r="P861" s="207"/>
      <c r="Q861" s="207"/>
      <c r="R861" s="207" t="s">
        <v>744</v>
      </c>
      <c r="S861" s="207"/>
      <c r="T861" s="207"/>
      <c r="U861" s="207"/>
      <c r="V861" s="207" t="s">
        <v>744</v>
      </c>
    </row>
    <row r="862" spans="1:22">
      <c r="A862" s="207" t="s">
        <v>1626</v>
      </c>
      <c r="B862" s="207" t="s">
        <v>82</v>
      </c>
      <c r="C862" s="207">
        <v>5.0292000000000003</v>
      </c>
      <c r="D862" s="207">
        <v>16.001999999999999</v>
      </c>
      <c r="E862" s="207" t="s">
        <v>80</v>
      </c>
      <c r="F862" s="207"/>
      <c r="G862" s="207"/>
      <c r="H862" s="207"/>
      <c r="I862" s="207"/>
      <c r="J862" s="207"/>
      <c r="K862" s="207"/>
      <c r="L862" s="207"/>
      <c r="M862" s="207"/>
      <c r="N862" s="207"/>
      <c r="O862" s="207"/>
      <c r="P862" s="207"/>
      <c r="Q862" s="207"/>
      <c r="R862" s="207" t="s">
        <v>744</v>
      </c>
      <c r="S862" s="207"/>
      <c r="T862" s="207"/>
      <c r="U862" s="207"/>
      <c r="V862" s="207" t="s">
        <v>744</v>
      </c>
    </row>
    <row r="863" spans="1:22">
      <c r="A863" s="207" t="s">
        <v>1627</v>
      </c>
      <c r="B863" s="207" t="s">
        <v>81</v>
      </c>
      <c r="C863" s="207">
        <v>-11.43</v>
      </c>
      <c r="D863" s="207">
        <v>16.916399999999999</v>
      </c>
      <c r="E863" s="207" t="s">
        <v>80</v>
      </c>
      <c r="F863" s="207"/>
      <c r="G863" s="207"/>
      <c r="H863" s="207"/>
      <c r="I863" s="207"/>
      <c r="J863" s="207"/>
      <c r="K863" s="207"/>
      <c r="L863" s="207"/>
      <c r="M863" s="207"/>
      <c r="N863" s="207"/>
      <c r="O863" s="207"/>
      <c r="P863" s="207"/>
      <c r="Q863" s="207"/>
      <c r="R863" s="207" t="s">
        <v>744</v>
      </c>
      <c r="S863" s="207"/>
      <c r="T863" s="207"/>
      <c r="U863" s="207"/>
      <c r="V863" s="207" t="s">
        <v>744</v>
      </c>
    </row>
    <row r="864" spans="1:22">
      <c r="A864" s="207" t="s">
        <v>1628</v>
      </c>
      <c r="B864" s="207" t="s">
        <v>136</v>
      </c>
      <c r="C864" s="207">
        <v>13.258800000000001</v>
      </c>
      <c r="D864" s="207">
        <v>16.916399999999999</v>
      </c>
      <c r="E864" s="207" t="s">
        <v>135</v>
      </c>
      <c r="F864" s="207"/>
      <c r="G864" s="207"/>
      <c r="H864" s="207"/>
      <c r="I864" s="207"/>
      <c r="J864" s="207"/>
      <c r="K864" s="207"/>
      <c r="L864" s="207"/>
      <c r="M864" s="207"/>
      <c r="N864" s="207"/>
      <c r="O864" s="207"/>
      <c r="P864" s="207"/>
      <c r="Q864" s="207"/>
      <c r="R864" s="207" t="s">
        <v>744</v>
      </c>
      <c r="S864" s="207"/>
      <c r="T864" s="207"/>
      <c r="U864" s="207"/>
      <c r="V864" s="207" t="s">
        <v>744</v>
      </c>
    </row>
    <row r="865" spans="1:22">
      <c r="A865" s="207" t="s">
        <v>1629</v>
      </c>
      <c r="B865" s="207" t="s">
        <v>136</v>
      </c>
      <c r="C865" s="207">
        <v>11.43</v>
      </c>
      <c r="D865" s="207">
        <v>17.8308</v>
      </c>
      <c r="E865" s="207" t="s">
        <v>135</v>
      </c>
      <c r="F865" s="207"/>
      <c r="G865" s="207"/>
      <c r="H865" s="207"/>
      <c r="I865" s="207"/>
      <c r="J865" s="207"/>
      <c r="K865" s="207"/>
      <c r="L865" s="207"/>
      <c r="M865" s="207"/>
      <c r="N865" s="207"/>
      <c r="O865" s="207"/>
      <c r="P865" s="207"/>
      <c r="Q865" s="207"/>
      <c r="R865" s="207" t="s">
        <v>744</v>
      </c>
      <c r="S865" s="207"/>
      <c r="T865" s="207"/>
      <c r="U865" s="207"/>
      <c r="V865" s="207" t="s">
        <v>744</v>
      </c>
    </row>
    <row r="866" spans="1:22">
      <c r="A866" s="207" t="s">
        <v>1630</v>
      </c>
      <c r="B866" s="207" t="s">
        <v>192</v>
      </c>
      <c r="C866" s="207">
        <v>-13.258800000000001</v>
      </c>
      <c r="D866" s="207">
        <v>-12.3444</v>
      </c>
      <c r="E866" s="207" t="s">
        <v>191</v>
      </c>
      <c r="F866" s="207"/>
      <c r="G866" s="207"/>
      <c r="H866" s="207"/>
      <c r="I866" s="207"/>
      <c r="J866" s="207"/>
      <c r="K866" s="207"/>
      <c r="L866" s="207"/>
      <c r="M866" s="207"/>
      <c r="N866" s="207"/>
      <c r="O866" s="207"/>
      <c r="P866" s="207"/>
      <c r="Q866" s="207"/>
      <c r="R866" s="207" t="s">
        <v>744</v>
      </c>
      <c r="S866" s="207"/>
      <c r="T866" s="207"/>
      <c r="U866" s="207"/>
      <c r="V866" s="207" t="s">
        <v>744</v>
      </c>
    </row>
    <row r="867" spans="1:22">
      <c r="A867" s="207" t="s">
        <v>1631</v>
      </c>
      <c r="B867" s="207" t="s">
        <v>192</v>
      </c>
      <c r="C867" s="207">
        <v>-12.3444</v>
      </c>
      <c r="D867" s="207">
        <v>-11.43</v>
      </c>
      <c r="E867" s="207" t="s">
        <v>191</v>
      </c>
      <c r="F867" s="207"/>
      <c r="G867" s="207"/>
      <c r="H867" s="207"/>
      <c r="I867" s="207"/>
      <c r="J867" s="207"/>
      <c r="K867" s="207"/>
      <c r="L867" s="207"/>
      <c r="M867" s="207"/>
      <c r="N867" s="207"/>
      <c r="O867" s="207"/>
      <c r="P867" s="207"/>
      <c r="Q867" s="207"/>
      <c r="R867" s="207" t="s">
        <v>744</v>
      </c>
      <c r="S867" s="207"/>
      <c r="T867" s="207"/>
      <c r="U867" s="207"/>
      <c r="V867" s="207" t="s">
        <v>744</v>
      </c>
    </row>
    <row r="868" spans="1:22" ht="13.15" customHeight="1">
      <c r="A868" s="207" t="s">
        <v>1632</v>
      </c>
      <c r="B868" s="207" t="s">
        <v>192</v>
      </c>
      <c r="C868" s="207">
        <v>-13.258800000000001</v>
      </c>
      <c r="D868" s="207">
        <v>-11.43</v>
      </c>
      <c r="E868" s="207" t="s">
        <v>191</v>
      </c>
      <c r="F868" s="207"/>
      <c r="G868" s="207"/>
      <c r="H868" s="207"/>
      <c r="I868" s="207"/>
      <c r="J868" s="207"/>
      <c r="K868" s="207"/>
      <c r="L868" s="207"/>
      <c r="M868" s="207"/>
      <c r="N868" s="207"/>
      <c r="O868" s="207"/>
      <c r="P868" s="207"/>
      <c r="Q868" s="207"/>
      <c r="R868" s="207" t="s">
        <v>744</v>
      </c>
      <c r="S868" s="207"/>
      <c r="T868" s="207"/>
      <c r="U868" s="207"/>
      <c r="V868" s="207" t="s">
        <v>744</v>
      </c>
    </row>
    <row r="869" spans="1:22" ht="13.15" customHeight="1">
      <c r="A869" s="207" t="s">
        <v>1633</v>
      </c>
      <c r="B869" s="207" t="s">
        <v>192</v>
      </c>
      <c r="C869" s="207">
        <v>-13.258800000000001</v>
      </c>
      <c r="D869" s="207">
        <v>-10.515599999999999</v>
      </c>
      <c r="E869" s="207" t="s">
        <v>191</v>
      </c>
      <c r="F869" s="207"/>
      <c r="G869" s="207"/>
      <c r="H869" s="207"/>
      <c r="I869" s="207"/>
      <c r="J869" s="207"/>
      <c r="K869" s="207"/>
      <c r="L869" s="207"/>
      <c r="M869" s="207"/>
      <c r="N869" s="207"/>
      <c r="O869" s="207"/>
      <c r="P869" s="207"/>
      <c r="Q869" s="207"/>
      <c r="R869" s="207" t="s">
        <v>744</v>
      </c>
      <c r="S869" s="207"/>
      <c r="T869" s="207"/>
      <c r="U869" s="207"/>
      <c r="V869" s="207" t="s">
        <v>744</v>
      </c>
    </row>
    <row r="870" spans="1:22" ht="13.15" customHeight="1">
      <c r="A870" s="207" t="s">
        <v>1634</v>
      </c>
      <c r="B870" s="207" t="s">
        <v>144</v>
      </c>
      <c r="C870" s="207">
        <v>12.3444</v>
      </c>
      <c r="D870" s="207">
        <v>5.9436</v>
      </c>
      <c r="E870" s="207" t="s">
        <v>142</v>
      </c>
      <c r="F870" s="207"/>
      <c r="G870" s="207"/>
      <c r="H870" s="207"/>
      <c r="I870" s="207"/>
      <c r="J870" s="207"/>
      <c r="K870" s="207"/>
      <c r="L870" s="207"/>
      <c r="M870" s="207"/>
      <c r="N870" s="207"/>
      <c r="O870" s="207"/>
      <c r="P870" s="207"/>
      <c r="Q870" s="207"/>
      <c r="R870" s="207" t="s">
        <v>744</v>
      </c>
      <c r="S870" s="207"/>
      <c r="T870" s="207"/>
      <c r="U870" s="207"/>
      <c r="V870" s="207" t="s">
        <v>744</v>
      </c>
    </row>
    <row r="871" spans="1:22" ht="13.15" customHeight="1">
      <c r="A871" s="207" t="s">
        <v>1635</v>
      </c>
      <c r="B871" s="207" t="s">
        <v>144</v>
      </c>
      <c r="C871" s="207">
        <v>11.43</v>
      </c>
      <c r="D871" s="207">
        <v>5.9436</v>
      </c>
      <c r="E871" s="207" t="s">
        <v>142</v>
      </c>
      <c r="F871" s="207"/>
      <c r="G871" s="207"/>
      <c r="H871" s="207"/>
      <c r="I871" s="207"/>
      <c r="J871" s="207"/>
      <c r="K871" s="207"/>
      <c r="L871" s="207"/>
      <c r="M871" s="207"/>
      <c r="N871" s="207"/>
      <c r="O871" s="207"/>
      <c r="P871" s="207"/>
      <c r="Q871" s="207"/>
      <c r="R871" s="207" t="s">
        <v>744</v>
      </c>
      <c r="S871" s="207"/>
      <c r="T871" s="207"/>
      <c r="U871" s="207"/>
      <c r="V871" s="207" t="s">
        <v>744</v>
      </c>
    </row>
    <row r="872" spans="1:22" ht="13.15" customHeight="1">
      <c r="A872" s="207" t="s">
        <v>1636</v>
      </c>
      <c r="B872" s="207" t="s">
        <v>82</v>
      </c>
      <c r="C872" s="207">
        <v>-5.0292000000000003</v>
      </c>
      <c r="D872" s="207">
        <v>7.7724000000000002</v>
      </c>
      <c r="E872" s="207" t="s">
        <v>80</v>
      </c>
      <c r="F872" s="207"/>
      <c r="G872" s="207"/>
      <c r="H872" s="207"/>
      <c r="I872" s="207"/>
      <c r="J872" s="207"/>
      <c r="K872" s="207"/>
      <c r="L872" s="207"/>
      <c r="M872" s="207"/>
      <c r="N872" s="207"/>
      <c r="O872" s="207"/>
      <c r="P872" s="207"/>
      <c r="Q872" s="207"/>
      <c r="R872" s="207" t="s">
        <v>744</v>
      </c>
      <c r="S872" s="207"/>
      <c r="T872" s="207"/>
      <c r="U872" s="207"/>
      <c r="V872" s="207" t="s">
        <v>744</v>
      </c>
    </row>
    <row r="873" spans="1:22">
      <c r="A873" s="207" t="s">
        <v>1637</v>
      </c>
      <c r="B873" s="207" t="s">
        <v>170</v>
      </c>
      <c r="C873" s="207">
        <v>-9.6012000000000004</v>
      </c>
      <c r="D873" s="207">
        <v>7.7724000000000002</v>
      </c>
      <c r="E873" s="207" t="s">
        <v>169</v>
      </c>
      <c r="F873" s="207"/>
      <c r="G873" s="207"/>
      <c r="H873" s="207"/>
      <c r="I873" s="207"/>
      <c r="J873" s="207"/>
      <c r="K873" s="207"/>
      <c r="L873" s="207"/>
      <c r="M873" s="207"/>
      <c r="N873" s="207"/>
      <c r="O873" s="207"/>
      <c r="P873" s="207"/>
      <c r="Q873" s="207"/>
      <c r="R873" s="207" t="s">
        <v>744</v>
      </c>
      <c r="S873" s="207"/>
      <c r="T873" s="207"/>
      <c r="U873" s="207"/>
      <c r="V873" s="207" t="s">
        <v>744</v>
      </c>
    </row>
    <row r="874" spans="1:22">
      <c r="A874" s="207" t="s">
        <v>1638</v>
      </c>
      <c r="B874" s="207" t="s">
        <v>1639</v>
      </c>
      <c r="C874" s="207">
        <v>-15.0876</v>
      </c>
      <c r="D874" s="207">
        <v>-16.916399999999999</v>
      </c>
      <c r="E874" s="207" t="s">
        <v>742</v>
      </c>
      <c r="F874" s="207" t="s">
        <v>743</v>
      </c>
      <c r="G874" s="207"/>
      <c r="H874" s="207"/>
      <c r="I874" s="207"/>
      <c r="J874" s="207"/>
      <c r="K874" s="207"/>
      <c r="L874" s="207"/>
      <c r="M874" s="207"/>
      <c r="N874" s="207"/>
      <c r="O874" s="207"/>
      <c r="P874" s="207"/>
      <c r="Q874" s="207">
        <v>20</v>
      </c>
      <c r="R874" s="207" t="s">
        <v>744</v>
      </c>
      <c r="S874" s="207" t="s">
        <v>1640</v>
      </c>
      <c r="T874" s="207"/>
      <c r="U874" s="207"/>
      <c r="V874" s="207" t="s">
        <v>744</v>
      </c>
    </row>
    <row r="875" spans="1:22">
      <c r="A875" s="214" t="s">
        <v>1641</v>
      </c>
      <c r="B875" s="214" t="s">
        <v>83</v>
      </c>
      <c r="C875" s="214">
        <v>-17.8308</v>
      </c>
      <c r="D875" s="214">
        <v>-10.515599999999999</v>
      </c>
      <c r="E875" s="214" t="s">
        <v>742</v>
      </c>
      <c r="F875" s="214"/>
      <c r="G875" s="214"/>
      <c r="H875" s="214"/>
      <c r="I875" s="214"/>
      <c r="J875" s="214"/>
      <c r="K875" s="214"/>
      <c r="L875" s="214"/>
      <c r="M875" s="214"/>
      <c r="N875" s="214"/>
      <c r="O875" s="214"/>
      <c r="P875" s="214"/>
      <c r="Q875" s="214"/>
      <c r="R875" s="214" t="s">
        <v>744</v>
      </c>
      <c r="S875" s="214" t="s">
        <v>1074</v>
      </c>
      <c r="T875" s="214"/>
      <c r="U875" s="214" t="s">
        <v>1074</v>
      </c>
      <c r="V875" s="214"/>
    </row>
    <row r="876" spans="1:22">
      <c r="A876" s="207" t="s">
        <v>1642</v>
      </c>
      <c r="B876" s="207" t="s">
        <v>206</v>
      </c>
      <c r="C876" s="207">
        <v>-15.0876</v>
      </c>
      <c r="D876" s="207">
        <v>-1.3715999999999999</v>
      </c>
      <c r="E876" s="207" t="s">
        <v>205</v>
      </c>
      <c r="F876" s="207"/>
      <c r="G876" s="207"/>
      <c r="H876" s="207"/>
      <c r="I876" s="207"/>
      <c r="J876" s="207"/>
      <c r="K876" s="207"/>
      <c r="L876" s="207"/>
      <c r="M876" s="207"/>
      <c r="N876" s="207"/>
      <c r="O876" s="207"/>
      <c r="P876" s="207"/>
      <c r="Q876" s="207"/>
      <c r="R876" s="207"/>
      <c r="S876" s="207" t="s">
        <v>1643</v>
      </c>
      <c r="T876" s="207"/>
      <c r="U876" s="207"/>
      <c r="V876" s="207"/>
    </row>
    <row r="877" spans="1:22">
      <c r="A877" s="207" t="s">
        <v>1644</v>
      </c>
      <c r="B877" s="207" t="s">
        <v>116</v>
      </c>
      <c r="C877" s="207">
        <v>16.916399999999999</v>
      </c>
      <c r="D877" s="207">
        <v>10.515599999999999</v>
      </c>
      <c r="E877" s="207" t="s">
        <v>844</v>
      </c>
      <c r="F877" s="207" t="s">
        <v>1121</v>
      </c>
      <c r="G877" s="207"/>
      <c r="H877" s="207"/>
      <c r="I877" s="207"/>
      <c r="J877" s="207"/>
      <c r="K877" s="207" t="s">
        <v>119</v>
      </c>
      <c r="L877" s="207">
        <v>20</v>
      </c>
      <c r="M877" s="207"/>
      <c r="N877" s="207"/>
      <c r="O877" s="207"/>
      <c r="P877" s="207" t="s">
        <v>1645</v>
      </c>
      <c r="Q877" s="207"/>
      <c r="R877" s="207" t="s">
        <v>744</v>
      </c>
      <c r="S877" s="207" t="s">
        <v>1225</v>
      </c>
      <c r="T877" s="207"/>
      <c r="U877" s="207"/>
      <c r="V877" s="207" t="s">
        <v>744</v>
      </c>
    </row>
    <row r="878" spans="1:22">
      <c r="A878" s="207" t="s">
        <v>1646</v>
      </c>
      <c r="B878" s="207" t="s">
        <v>125</v>
      </c>
      <c r="C878" s="207">
        <v>16.001999999999999</v>
      </c>
      <c r="D878" s="207">
        <v>6.8579999999999997</v>
      </c>
      <c r="E878" s="207" t="s">
        <v>844</v>
      </c>
      <c r="F878" s="207" t="s">
        <v>1121</v>
      </c>
      <c r="G878" s="207"/>
      <c r="H878" s="207"/>
      <c r="I878" s="207"/>
      <c r="J878" s="207"/>
      <c r="K878" s="207" t="s">
        <v>119</v>
      </c>
      <c r="L878" s="207">
        <v>20</v>
      </c>
      <c r="M878" s="207"/>
      <c r="N878" s="207"/>
      <c r="O878" s="207"/>
      <c r="P878" s="207" t="s">
        <v>1645</v>
      </c>
      <c r="Q878" s="207"/>
      <c r="R878" s="207" t="s">
        <v>744</v>
      </c>
      <c r="S878" s="207" t="s">
        <v>1225</v>
      </c>
      <c r="T878" s="207"/>
      <c r="U878" s="207"/>
      <c r="V878" s="207" t="s">
        <v>744</v>
      </c>
    </row>
    <row r="879" spans="1:22">
      <c r="A879" s="207" t="s">
        <v>1647</v>
      </c>
      <c r="B879" s="207" t="s">
        <v>133</v>
      </c>
      <c r="C879" s="207">
        <v>17.8308</v>
      </c>
      <c r="D879" s="207">
        <v>9.6012000000000004</v>
      </c>
      <c r="E879" s="207" t="s">
        <v>844</v>
      </c>
      <c r="F879" s="207" t="s">
        <v>1121</v>
      </c>
      <c r="G879" s="207"/>
      <c r="H879" s="207"/>
      <c r="I879" s="207"/>
      <c r="J879" s="207"/>
      <c r="K879" s="207" t="s">
        <v>119</v>
      </c>
      <c r="L879" s="207">
        <v>20</v>
      </c>
      <c r="M879" s="207"/>
      <c r="N879" s="207"/>
      <c r="O879" s="207"/>
      <c r="P879" s="207" t="s">
        <v>1648</v>
      </c>
      <c r="Q879" s="207"/>
      <c r="R879" s="207" t="s">
        <v>744</v>
      </c>
      <c r="S879" s="207" t="s">
        <v>1225</v>
      </c>
      <c r="T879" s="207"/>
      <c r="U879" s="207"/>
      <c r="V879" s="207" t="s">
        <v>744</v>
      </c>
    </row>
    <row r="880" spans="1:22">
      <c r="A880" s="207" t="s">
        <v>1649</v>
      </c>
      <c r="B880" s="207" t="s">
        <v>140</v>
      </c>
      <c r="C880" s="207">
        <v>17.8308</v>
      </c>
      <c r="D880" s="207">
        <v>5.9436</v>
      </c>
      <c r="E880" s="207" t="s">
        <v>844</v>
      </c>
      <c r="F880" s="207" t="s">
        <v>1121</v>
      </c>
      <c r="G880" s="207"/>
      <c r="H880" s="207"/>
      <c r="I880" s="207"/>
      <c r="J880" s="207"/>
      <c r="K880" s="207" t="s">
        <v>119</v>
      </c>
      <c r="L880" s="207">
        <v>20</v>
      </c>
      <c r="M880" s="207"/>
      <c r="N880" s="207"/>
      <c r="O880" s="207"/>
      <c r="P880" s="207" t="s">
        <v>1648</v>
      </c>
      <c r="Q880" s="207"/>
      <c r="R880" s="207" t="s">
        <v>744</v>
      </c>
      <c r="S880" s="207" t="s">
        <v>1225</v>
      </c>
      <c r="T880" s="207"/>
      <c r="U880" s="207"/>
      <c r="V880" s="207" t="s">
        <v>744</v>
      </c>
    </row>
    <row r="881" spans="1:22">
      <c r="A881" s="207" t="s">
        <v>1650</v>
      </c>
      <c r="B881" s="207" t="s">
        <v>149</v>
      </c>
      <c r="C881" s="207">
        <v>16.001999999999999</v>
      </c>
      <c r="D881" s="207">
        <v>8.6867999999999999</v>
      </c>
      <c r="E881" s="207" t="s">
        <v>844</v>
      </c>
      <c r="F881" s="207" t="s">
        <v>1121</v>
      </c>
      <c r="G881" s="207"/>
      <c r="H881" s="207"/>
      <c r="I881" s="207"/>
      <c r="J881" s="207"/>
      <c r="K881" s="207" t="s">
        <v>119</v>
      </c>
      <c r="L881" s="207">
        <v>20</v>
      </c>
      <c r="M881" s="207"/>
      <c r="N881" s="207"/>
      <c r="O881" s="207"/>
      <c r="P881" s="207" t="s">
        <v>1651</v>
      </c>
      <c r="Q881" s="207"/>
      <c r="R881" s="207" t="s">
        <v>744</v>
      </c>
      <c r="S881" s="207" t="s">
        <v>1225</v>
      </c>
      <c r="T881" s="207"/>
      <c r="U881" s="207"/>
      <c r="V881" s="207" t="s">
        <v>744</v>
      </c>
    </row>
    <row r="882" spans="1:22">
      <c r="A882" s="207" t="s">
        <v>1652</v>
      </c>
      <c r="B882" s="207" t="s">
        <v>155</v>
      </c>
      <c r="C882" s="207">
        <v>16.916399999999999</v>
      </c>
      <c r="D882" s="207">
        <v>5.0292000000000003</v>
      </c>
      <c r="E882" s="207" t="s">
        <v>844</v>
      </c>
      <c r="F882" s="207" t="s">
        <v>1121</v>
      </c>
      <c r="G882" s="207"/>
      <c r="H882" s="207"/>
      <c r="I882" s="207"/>
      <c r="J882" s="207"/>
      <c r="K882" s="207" t="s">
        <v>119</v>
      </c>
      <c r="L882" s="207">
        <v>20</v>
      </c>
      <c r="M882" s="207"/>
      <c r="N882" s="207"/>
      <c r="O882" s="207"/>
      <c r="P882" s="207" t="s">
        <v>1651</v>
      </c>
      <c r="Q882" s="207"/>
      <c r="R882" s="207" t="s">
        <v>744</v>
      </c>
      <c r="S882" s="207" t="s">
        <v>1225</v>
      </c>
      <c r="T882" s="207"/>
      <c r="U882" s="207"/>
      <c r="V882" s="207" t="s">
        <v>744</v>
      </c>
    </row>
    <row r="883" spans="1:22">
      <c r="A883" s="207" t="s">
        <v>1653</v>
      </c>
      <c r="B883" s="207" t="s">
        <v>162</v>
      </c>
      <c r="C883" s="207">
        <v>17.8308</v>
      </c>
      <c r="D883" s="207">
        <v>8.6867999999999999</v>
      </c>
      <c r="E883" s="207" t="s">
        <v>844</v>
      </c>
      <c r="F883" s="207" t="s">
        <v>1121</v>
      </c>
      <c r="G883" s="207"/>
      <c r="H883" s="207"/>
      <c r="I883" s="207"/>
      <c r="J883" s="207"/>
      <c r="K883" s="207" t="s">
        <v>119</v>
      </c>
      <c r="L883" s="207">
        <v>20</v>
      </c>
      <c r="M883" s="207"/>
      <c r="N883" s="207"/>
      <c r="O883" s="207"/>
      <c r="P883" s="207" t="s">
        <v>1654</v>
      </c>
      <c r="Q883" s="207"/>
      <c r="R883" s="207" t="s">
        <v>744</v>
      </c>
      <c r="S883" s="207" t="s">
        <v>1225</v>
      </c>
      <c r="T883" s="207"/>
      <c r="U883" s="207"/>
      <c r="V883" s="207" t="s">
        <v>744</v>
      </c>
    </row>
    <row r="884" spans="1:22">
      <c r="A884" s="207" t="s">
        <v>1655</v>
      </c>
      <c r="B884" s="207" t="s">
        <v>168</v>
      </c>
      <c r="C884" s="207">
        <v>17.8308</v>
      </c>
      <c r="D884" s="207">
        <v>5.0292000000000003</v>
      </c>
      <c r="E884" s="207" t="s">
        <v>844</v>
      </c>
      <c r="F884" s="207" t="s">
        <v>1121</v>
      </c>
      <c r="G884" s="207"/>
      <c r="H884" s="207"/>
      <c r="I884" s="207"/>
      <c r="J884" s="207"/>
      <c r="K884" s="207" t="s">
        <v>119</v>
      </c>
      <c r="L884" s="207">
        <v>20</v>
      </c>
      <c r="M884" s="207"/>
      <c r="N884" s="207"/>
      <c r="O884" s="207"/>
      <c r="P884" s="207" t="s">
        <v>1654</v>
      </c>
      <c r="Q884" s="207"/>
      <c r="R884" s="207" t="s">
        <v>744</v>
      </c>
      <c r="S884" s="207" t="s">
        <v>1225</v>
      </c>
      <c r="T884" s="207"/>
      <c r="U884" s="207"/>
      <c r="V884" s="207" t="s">
        <v>744</v>
      </c>
    </row>
    <row r="885" spans="1:22">
      <c r="A885" s="207" t="s">
        <v>1656</v>
      </c>
      <c r="B885" s="207" t="s">
        <v>174</v>
      </c>
      <c r="C885" s="207">
        <v>16.916399999999999</v>
      </c>
      <c r="D885" s="207">
        <v>8.6867999999999999</v>
      </c>
      <c r="E885" s="207" t="s">
        <v>844</v>
      </c>
      <c r="F885" s="207" t="s">
        <v>1121</v>
      </c>
      <c r="G885" s="207"/>
      <c r="H885" s="207"/>
      <c r="I885" s="207"/>
      <c r="J885" s="207"/>
      <c r="K885" s="207" t="s">
        <v>119</v>
      </c>
      <c r="L885" s="207">
        <v>20</v>
      </c>
      <c r="M885" s="207"/>
      <c r="N885" s="207"/>
      <c r="O885" s="207"/>
      <c r="P885" s="207" t="s">
        <v>1657</v>
      </c>
      <c r="Q885" s="207"/>
      <c r="R885" s="207" t="s">
        <v>744</v>
      </c>
      <c r="S885" s="207" t="s">
        <v>1225</v>
      </c>
      <c r="T885" s="207"/>
      <c r="U885" s="207"/>
      <c r="V885" s="207" t="s">
        <v>744</v>
      </c>
    </row>
    <row r="886" spans="1:22">
      <c r="A886" s="207" t="s">
        <v>1658</v>
      </c>
      <c r="B886" s="207" t="s">
        <v>179</v>
      </c>
      <c r="C886" s="207">
        <v>16.001999999999999</v>
      </c>
      <c r="D886" s="207">
        <v>5.0292000000000003</v>
      </c>
      <c r="E886" s="207" t="s">
        <v>844</v>
      </c>
      <c r="F886" s="207" t="s">
        <v>1121</v>
      </c>
      <c r="G886" s="207"/>
      <c r="H886" s="207"/>
      <c r="I886" s="207"/>
      <c r="J886" s="207"/>
      <c r="K886" s="207" t="s">
        <v>119</v>
      </c>
      <c r="L886" s="207">
        <v>20</v>
      </c>
      <c r="M886" s="207"/>
      <c r="N886" s="207"/>
      <c r="O886" s="207"/>
      <c r="P886" s="207" t="s">
        <v>1657</v>
      </c>
      <c r="Q886" s="207"/>
      <c r="R886" s="207" t="s">
        <v>744</v>
      </c>
      <c r="S886" s="207" t="s">
        <v>1225</v>
      </c>
      <c r="T886" s="207"/>
      <c r="U886" s="207"/>
      <c r="V886" s="207" t="s">
        <v>744</v>
      </c>
    </row>
    <row r="887" spans="1:22" ht="13.15" customHeight="1">
      <c r="A887" s="207" t="s">
        <v>1659</v>
      </c>
      <c r="B887" s="207" t="s">
        <v>204</v>
      </c>
      <c r="C887" s="207">
        <v>-13.258800000000001</v>
      </c>
      <c r="D887" s="207">
        <v>2.286</v>
      </c>
      <c r="E887" s="207" t="s">
        <v>1120</v>
      </c>
      <c r="F887" s="207" t="s">
        <v>751</v>
      </c>
      <c r="G887" s="207">
        <v>1</v>
      </c>
      <c r="H887" s="207"/>
      <c r="I887" s="207"/>
      <c r="J887" s="207"/>
      <c r="K887" s="207" t="s">
        <v>203</v>
      </c>
      <c r="L887" s="207">
        <v>25</v>
      </c>
      <c r="M887" s="207"/>
      <c r="N887" s="207"/>
      <c r="O887" s="207"/>
      <c r="P887" s="207"/>
      <c r="Q887" s="207"/>
      <c r="R887" s="207" t="s">
        <v>845</v>
      </c>
      <c r="S887" s="207" t="s">
        <v>1660</v>
      </c>
      <c r="T887" s="207"/>
      <c r="U887" s="207"/>
      <c r="V887" s="207" t="s">
        <v>744</v>
      </c>
    </row>
    <row r="888" spans="1:22" ht="13.15" customHeight="1">
      <c r="A888" s="207" t="s">
        <v>1661</v>
      </c>
      <c r="B888" s="207" t="s">
        <v>209</v>
      </c>
      <c r="C888" s="207">
        <v>-14.1732</v>
      </c>
      <c r="D888" s="207">
        <v>2.286</v>
      </c>
      <c r="E888" s="207" t="s">
        <v>1120</v>
      </c>
      <c r="F888" s="207" t="s">
        <v>751</v>
      </c>
      <c r="G888" s="207">
        <v>1</v>
      </c>
      <c r="H888" s="207"/>
      <c r="I888" s="207"/>
      <c r="J888" s="207"/>
      <c r="K888" s="207" t="s">
        <v>203</v>
      </c>
      <c r="L888" s="207">
        <v>25</v>
      </c>
      <c r="M888" s="207"/>
      <c r="N888" s="207"/>
      <c r="O888" s="207"/>
      <c r="P888" s="207"/>
      <c r="Q888" s="207"/>
      <c r="R888" s="207" t="s">
        <v>845</v>
      </c>
      <c r="S888" s="207" t="s">
        <v>1660</v>
      </c>
      <c r="T888" s="207"/>
      <c r="U888" s="207"/>
      <c r="V888" s="207" t="s">
        <v>744</v>
      </c>
    </row>
    <row r="889" spans="1:22" ht="13.15" customHeight="1">
      <c r="A889" s="207" t="s">
        <v>1662</v>
      </c>
      <c r="B889" s="207" t="s">
        <v>214</v>
      </c>
      <c r="C889" s="207">
        <v>-16.916399999999999</v>
      </c>
      <c r="D889" s="207">
        <v>6.8579999999999997</v>
      </c>
      <c r="E889" s="207" t="s">
        <v>1125</v>
      </c>
      <c r="F889" s="207" t="s">
        <v>751</v>
      </c>
      <c r="G889" s="207">
        <v>1</v>
      </c>
      <c r="H889" s="207"/>
      <c r="I889" s="207"/>
      <c r="J889" s="207"/>
      <c r="K889" s="207" t="s">
        <v>213</v>
      </c>
      <c r="L889" s="207">
        <v>200</v>
      </c>
      <c r="M889" s="207"/>
      <c r="N889" s="207"/>
      <c r="O889" s="207"/>
      <c r="P889" s="207"/>
      <c r="Q889" s="207"/>
      <c r="R889" s="207" t="s">
        <v>845</v>
      </c>
      <c r="S889" s="207" t="s">
        <v>1663</v>
      </c>
      <c r="T889" s="207"/>
      <c r="U889" s="207"/>
      <c r="V889" s="207" t="s">
        <v>744</v>
      </c>
    </row>
    <row r="890" spans="1:22" ht="13.15" customHeight="1">
      <c r="A890" s="207" t="s">
        <v>1664</v>
      </c>
      <c r="B890" s="207" t="s">
        <v>218</v>
      </c>
      <c r="C890" s="207">
        <v>-17.8308</v>
      </c>
      <c r="D890" s="207">
        <v>6.8579999999999997</v>
      </c>
      <c r="E890" s="207" t="s">
        <v>1125</v>
      </c>
      <c r="F890" s="207" t="s">
        <v>751</v>
      </c>
      <c r="G890" s="207">
        <v>1</v>
      </c>
      <c r="H890" s="207"/>
      <c r="I890" s="207"/>
      <c r="J890" s="207"/>
      <c r="K890" s="207" t="s">
        <v>213</v>
      </c>
      <c r="L890" s="207">
        <v>200</v>
      </c>
      <c r="M890" s="207"/>
      <c r="N890" s="207"/>
      <c r="O890" s="207"/>
      <c r="P890" s="207"/>
      <c r="Q890" s="207"/>
      <c r="R890" s="207" t="s">
        <v>845</v>
      </c>
      <c r="S890" s="207" t="s">
        <v>1663</v>
      </c>
      <c r="T890" s="207"/>
      <c r="U890" s="207"/>
      <c r="V890" s="207" t="s">
        <v>744</v>
      </c>
    </row>
    <row r="891" spans="1:22" ht="13.15" customHeight="1">
      <c r="A891" s="207" t="s">
        <v>1665</v>
      </c>
      <c r="B891" s="207" t="s">
        <v>222</v>
      </c>
      <c r="C891" s="207">
        <v>-16.916399999999999</v>
      </c>
      <c r="D891" s="207">
        <v>5.0292000000000003</v>
      </c>
      <c r="E891" s="207" t="s">
        <v>1125</v>
      </c>
      <c r="F891" s="207" t="s">
        <v>751</v>
      </c>
      <c r="G891" s="207">
        <v>1</v>
      </c>
      <c r="H891" s="207"/>
      <c r="I891" s="207"/>
      <c r="J891" s="207"/>
      <c r="K891" s="207" t="s">
        <v>221</v>
      </c>
      <c r="L891" s="207">
        <v>200</v>
      </c>
      <c r="M891" s="207"/>
      <c r="N891" s="207"/>
      <c r="O891" s="207"/>
      <c r="P891" s="207"/>
      <c r="Q891" s="207"/>
      <c r="R891" s="207" t="s">
        <v>845</v>
      </c>
      <c r="S891" s="207" t="s">
        <v>1663</v>
      </c>
      <c r="T891" s="207"/>
      <c r="U891" s="207"/>
      <c r="V891" s="207" t="s">
        <v>744</v>
      </c>
    </row>
    <row r="892" spans="1:22" ht="13.15" customHeight="1">
      <c r="A892" s="207" t="s">
        <v>1666</v>
      </c>
      <c r="B892" s="207" t="s">
        <v>225</v>
      </c>
      <c r="C892" s="207">
        <v>-17.8308</v>
      </c>
      <c r="D892" s="207">
        <v>5.0292000000000003</v>
      </c>
      <c r="E892" s="207" t="s">
        <v>1125</v>
      </c>
      <c r="F892" s="207" t="s">
        <v>751</v>
      </c>
      <c r="G892" s="207">
        <v>1</v>
      </c>
      <c r="H892" s="207"/>
      <c r="I892" s="207"/>
      <c r="J892" s="207"/>
      <c r="K892" s="207" t="s">
        <v>221</v>
      </c>
      <c r="L892" s="207">
        <v>200</v>
      </c>
      <c r="M892" s="207"/>
      <c r="N892" s="207"/>
      <c r="O892" s="207"/>
      <c r="P892" s="207"/>
      <c r="Q892" s="207"/>
      <c r="R892" s="207" t="s">
        <v>845</v>
      </c>
      <c r="S892" s="207" t="s">
        <v>1663</v>
      </c>
      <c r="T892" s="207"/>
      <c r="U892" s="207"/>
      <c r="V892" s="207" t="s">
        <v>744</v>
      </c>
    </row>
    <row r="893" spans="1:22" ht="14.45" customHeight="1">
      <c r="A893" s="207" t="s">
        <v>1667</v>
      </c>
      <c r="B893" s="207" t="s">
        <v>230</v>
      </c>
      <c r="C893" s="207">
        <v>-11.43</v>
      </c>
      <c r="D893" s="207">
        <v>3.2004000000000001</v>
      </c>
      <c r="E893" s="207" t="s">
        <v>750</v>
      </c>
      <c r="F893" s="207" t="s">
        <v>751</v>
      </c>
      <c r="G893" s="207">
        <v>1</v>
      </c>
      <c r="H893" s="207"/>
      <c r="I893" s="207"/>
      <c r="J893" s="207"/>
      <c r="K893" s="207" t="s">
        <v>229</v>
      </c>
      <c r="L893" s="207">
        <v>25</v>
      </c>
      <c r="M893" s="207"/>
      <c r="N893" s="207"/>
      <c r="O893" s="207"/>
      <c r="P893" s="207"/>
      <c r="Q893" s="207"/>
      <c r="R893" s="207" t="s">
        <v>845</v>
      </c>
      <c r="S893" s="207" t="s">
        <v>1660</v>
      </c>
      <c r="T893" s="207"/>
      <c r="U893" s="207"/>
      <c r="V893" s="207" t="s">
        <v>744</v>
      </c>
    </row>
    <row r="894" spans="1:22" ht="13.15" customHeight="1">
      <c r="A894" s="207" t="s">
        <v>1668</v>
      </c>
      <c r="B894" s="207" t="s">
        <v>233</v>
      </c>
      <c r="C894" s="207">
        <v>-11.43</v>
      </c>
      <c r="D894" s="207">
        <v>2.286</v>
      </c>
      <c r="E894" s="207" t="s">
        <v>750</v>
      </c>
      <c r="F894" s="207" t="s">
        <v>751</v>
      </c>
      <c r="G894" s="207">
        <v>1</v>
      </c>
      <c r="H894" s="207"/>
      <c r="I894" s="207"/>
      <c r="J894" s="207"/>
      <c r="K894" s="207" t="s">
        <v>229</v>
      </c>
      <c r="L894" s="207">
        <v>25</v>
      </c>
      <c r="M894" s="207"/>
      <c r="N894" s="207"/>
      <c r="O894" s="207"/>
      <c r="P894" s="207"/>
      <c r="Q894" s="207"/>
      <c r="R894" s="207" t="s">
        <v>845</v>
      </c>
      <c r="S894" s="207" t="s">
        <v>1660</v>
      </c>
      <c r="T894" s="207"/>
      <c r="U894" s="207"/>
      <c r="V894" s="207" t="s">
        <v>744</v>
      </c>
    </row>
    <row r="895" spans="1:22" ht="13.15" customHeight="1">
      <c r="A895" s="207" t="s">
        <v>1669</v>
      </c>
      <c r="B895" s="207" t="s">
        <v>238</v>
      </c>
      <c r="C895" s="207">
        <v>-13.258800000000001</v>
      </c>
      <c r="D895" s="207">
        <v>4.1147999999999998</v>
      </c>
      <c r="E895" s="207" t="s">
        <v>1120</v>
      </c>
      <c r="F895" s="207" t="s">
        <v>751</v>
      </c>
      <c r="G895" s="207">
        <v>1</v>
      </c>
      <c r="H895" s="207"/>
      <c r="I895" s="207"/>
      <c r="J895" s="207"/>
      <c r="K895" s="207" t="s">
        <v>237</v>
      </c>
      <c r="L895" s="207">
        <v>25</v>
      </c>
      <c r="M895" s="207"/>
      <c r="N895" s="207"/>
      <c r="O895" s="207"/>
      <c r="P895" s="207"/>
      <c r="Q895" s="207"/>
      <c r="R895" s="207" t="s">
        <v>845</v>
      </c>
      <c r="S895" s="207" t="s">
        <v>1660</v>
      </c>
      <c r="T895" s="207"/>
      <c r="U895" s="207"/>
      <c r="V895" s="207" t="s">
        <v>744</v>
      </c>
    </row>
    <row r="896" spans="1:22" ht="13.15" customHeight="1">
      <c r="A896" s="207" t="s">
        <v>1670</v>
      </c>
      <c r="B896" s="207" t="s">
        <v>241</v>
      </c>
      <c r="C896" s="207">
        <v>-14.1732</v>
      </c>
      <c r="D896" s="207">
        <v>4.1147999999999998</v>
      </c>
      <c r="E896" s="207" t="s">
        <v>1120</v>
      </c>
      <c r="F896" s="207" t="s">
        <v>751</v>
      </c>
      <c r="G896" s="207">
        <v>1</v>
      </c>
      <c r="H896" s="207"/>
      <c r="I896" s="207"/>
      <c r="J896" s="207"/>
      <c r="K896" s="207" t="s">
        <v>237</v>
      </c>
      <c r="L896" s="207">
        <v>25</v>
      </c>
      <c r="M896" s="207"/>
      <c r="N896" s="207"/>
      <c r="O896" s="207"/>
      <c r="P896" s="207"/>
      <c r="Q896" s="207"/>
      <c r="R896" s="207" t="s">
        <v>845</v>
      </c>
      <c r="S896" s="207" t="s">
        <v>1660</v>
      </c>
      <c r="T896" s="207"/>
      <c r="U896" s="207"/>
      <c r="V896" s="207" t="s">
        <v>744</v>
      </c>
    </row>
    <row r="897" spans="1:22" ht="13.15" customHeight="1">
      <c r="A897" s="207" t="s">
        <v>1671</v>
      </c>
      <c r="B897" s="207" t="s">
        <v>118</v>
      </c>
      <c r="C897" s="207">
        <v>16.001999999999999</v>
      </c>
      <c r="D897" s="207">
        <v>10.515599999999999</v>
      </c>
      <c r="E897" s="207" t="s">
        <v>844</v>
      </c>
      <c r="F897" s="207" t="s">
        <v>1121</v>
      </c>
      <c r="G897" s="207"/>
      <c r="H897" s="207" t="s">
        <v>117</v>
      </c>
      <c r="I897" s="207">
        <v>5</v>
      </c>
      <c r="J897" s="207">
        <v>100</v>
      </c>
      <c r="K897" s="207" t="s">
        <v>244</v>
      </c>
      <c r="L897" s="207">
        <v>20</v>
      </c>
      <c r="M897" s="207"/>
      <c r="N897" s="207"/>
      <c r="O897" s="207"/>
      <c r="P897" s="207" t="s">
        <v>1672</v>
      </c>
      <c r="Q897" s="207"/>
      <c r="R897" s="207" t="s">
        <v>744</v>
      </c>
      <c r="S897" s="207" t="s">
        <v>1673</v>
      </c>
      <c r="T897" s="207"/>
      <c r="U897" s="207"/>
      <c r="V897" s="207" t="s">
        <v>744</v>
      </c>
    </row>
    <row r="898" spans="1:22">
      <c r="A898" s="207" t="s">
        <v>1674</v>
      </c>
      <c r="B898" s="207" t="s">
        <v>126</v>
      </c>
      <c r="C898" s="207">
        <v>16.916399999999999</v>
      </c>
      <c r="D898" s="207">
        <v>6.8579999999999997</v>
      </c>
      <c r="E898" s="207" t="s">
        <v>844</v>
      </c>
      <c r="F898" s="207" t="s">
        <v>1121</v>
      </c>
      <c r="G898" s="207"/>
      <c r="H898" s="207" t="s">
        <v>117</v>
      </c>
      <c r="I898" s="207">
        <v>5</v>
      </c>
      <c r="J898" s="207">
        <v>100</v>
      </c>
      <c r="K898" s="207" t="s">
        <v>244</v>
      </c>
      <c r="L898" s="207">
        <v>20</v>
      </c>
      <c r="M898" s="207"/>
      <c r="N898" s="207"/>
      <c r="O898" s="207"/>
      <c r="P898" s="207" t="s">
        <v>1672</v>
      </c>
      <c r="Q898" s="207"/>
      <c r="R898" s="207" t="s">
        <v>744</v>
      </c>
      <c r="S898" s="207" t="s">
        <v>1673</v>
      </c>
      <c r="T898" s="207"/>
      <c r="U898" s="207"/>
      <c r="V898" s="207" t="s">
        <v>744</v>
      </c>
    </row>
    <row r="899" spans="1:22" ht="13.15" customHeight="1">
      <c r="A899" s="207" t="s">
        <v>1675</v>
      </c>
      <c r="B899" s="207" t="s">
        <v>134</v>
      </c>
      <c r="C899" s="207">
        <v>16.916399999999999</v>
      </c>
      <c r="D899" s="207">
        <v>9.6012000000000004</v>
      </c>
      <c r="E899" s="207" t="s">
        <v>844</v>
      </c>
      <c r="F899" s="207" t="s">
        <v>1121</v>
      </c>
      <c r="G899" s="207"/>
      <c r="H899" s="207" t="s">
        <v>117</v>
      </c>
      <c r="I899" s="207">
        <v>5</v>
      </c>
      <c r="J899" s="207">
        <v>100</v>
      </c>
      <c r="K899" s="207" t="s">
        <v>244</v>
      </c>
      <c r="L899" s="207">
        <v>20</v>
      </c>
      <c r="M899" s="207"/>
      <c r="N899" s="207"/>
      <c r="O899" s="207"/>
      <c r="P899" s="207" t="s">
        <v>1676</v>
      </c>
      <c r="Q899" s="207"/>
      <c r="R899" s="207" t="s">
        <v>744</v>
      </c>
      <c r="S899" s="207" t="s">
        <v>1673</v>
      </c>
      <c r="T899" s="207"/>
      <c r="U899" s="207"/>
      <c r="V899" s="207" t="s">
        <v>744</v>
      </c>
    </row>
    <row r="900" spans="1:22" ht="13.15" customHeight="1">
      <c r="A900" s="207" t="s">
        <v>1677</v>
      </c>
      <c r="B900" s="207" t="s">
        <v>141</v>
      </c>
      <c r="C900" s="207">
        <v>16.916399999999999</v>
      </c>
      <c r="D900" s="207">
        <v>5.9436</v>
      </c>
      <c r="E900" s="207" t="s">
        <v>844</v>
      </c>
      <c r="F900" s="207" t="s">
        <v>1121</v>
      </c>
      <c r="G900" s="207"/>
      <c r="H900" s="207" t="s">
        <v>117</v>
      </c>
      <c r="I900" s="207">
        <v>5</v>
      </c>
      <c r="J900" s="207">
        <v>100</v>
      </c>
      <c r="K900" s="207" t="s">
        <v>244</v>
      </c>
      <c r="L900" s="207">
        <v>20</v>
      </c>
      <c r="M900" s="207"/>
      <c r="N900" s="207"/>
      <c r="O900" s="207"/>
      <c r="P900" s="207" t="s">
        <v>1676</v>
      </c>
      <c r="Q900" s="207"/>
      <c r="R900" s="207" t="s">
        <v>744</v>
      </c>
      <c r="S900" s="207" t="s">
        <v>1673</v>
      </c>
      <c r="T900" s="207"/>
      <c r="U900" s="207"/>
      <c r="V900" s="207" t="s">
        <v>744</v>
      </c>
    </row>
    <row r="901" spans="1:22" ht="13.9" customHeight="1">
      <c r="A901" s="207" t="s">
        <v>1678</v>
      </c>
      <c r="B901" s="207" t="s">
        <v>608</v>
      </c>
      <c r="C901" s="207">
        <v>7.7724000000000002</v>
      </c>
      <c r="D901" s="207">
        <v>13.258800000000001</v>
      </c>
      <c r="E901" s="207" t="s">
        <v>750</v>
      </c>
      <c r="F901" s="207" t="s">
        <v>751</v>
      </c>
      <c r="G901" s="207">
        <v>1</v>
      </c>
      <c r="H901" s="207"/>
      <c r="I901" s="207"/>
      <c r="J901" s="207"/>
      <c r="K901" s="207"/>
      <c r="L901" s="207"/>
      <c r="M901" s="207"/>
      <c r="N901" s="207"/>
      <c r="O901" s="207"/>
      <c r="P901" s="207"/>
      <c r="Q901" s="207"/>
      <c r="R901" s="207" t="s">
        <v>752</v>
      </c>
      <c r="S901" s="207"/>
      <c r="T901" s="207"/>
      <c r="U901" s="207"/>
      <c r="V901" s="207"/>
    </row>
    <row r="902" spans="1:22" ht="13.15" customHeight="1">
      <c r="A902" s="207" t="s">
        <v>1679</v>
      </c>
      <c r="B902" s="207" t="s">
        <v>609</v>
      </c>
      <c r="C902" s="207">
        <v>1.3715999999999999</v>
      </c>
      <c r="D902" s="207">
        <v>16.001999999999999</v>
      </c>
      <c r="E902" s="207" t="s">
        <v>750</v>
      </c>
      <c r="F902" s="207" t="s">
        <v>751</v>
      </c>
      <c r="G902" s="207">
        <v>1</v>
      </c>
      <c r="H902" s="207"/>
      <c r="I902" s="207"/>
      <c r="J902" s="207"/>
      <c r="K902" s="207"/>
      <c r="L902" s="207"/>
      <c r="M902" s="207"/>
      <c r="N902" s="207"/>
      <c r="O902" s="207"/>
      <c r="P902" s="207"/>
      <c r="Q902" s="207"/>
      <c r="R902" s="207" t="s">
        <v>752</v>
      </c>
      <c r="S902" s="207"/>
      <c r="T902" s="207"/>
      <c r="U902" s="207"/>
      <c r="V902" s="207" t="s">
        <v>744</v>
      </c>
    </row>
    <row r="903" spans="1:22" ht="13.15" customHeight="1">
      <c r="A903" s="207" t="s">
        <v>1680</v>
      </c>
      <c r="B903" s="207" t="s">
        <v>610</v>
      </c>
      <c r="C903" s="207">
        <v>0.4572</v>
      </c>
      <c r="D903" s="207">
        <v>10.515599999999999</v>
      </c>
      <c r="E903" s="207" t="s">
        <v>750</v>
      </c>
      <c r="F903" s="207" t="s">
        <v>751</v>
      </c>
      <c r="G903" s="207">
        <v>1</v>
      </c>
      <c r="H903" s="207"/>
      <c r="I903" s="207"/>
      <c r="J903" s="207"/>
      <c r="K903" s="207"/>
      <c r="L903" s="207"/>
      <c r="M903" s="207"/>
      <c r="N903" s="207"/>
      <c r="O903" s="207"/>
      <c r="P903" s="207"/>
      <c r="Q903" s="207"/>
      <c r="R903" s="207" t="s">
        <v>752</v>
      </c>
      <c r="S903" s="207"/>
      <c r="T903" s="207"/>
      <c r="U903" s="207"/>
      <c r="V903" s="207" t="s">
        <v>744</v>
      </c>
    </row>
    <row r="904" spans="1:22" ht="13.15" customHeight="1">
      <c r="A904" s="207" t="s">
        <v>1681</v>
      </c>
      <c r="B904" s="207" t="s">
        <v>611</v>
      </c>
      <c r="C904" s="207">
        <v>0.4572</v>
      </c>
      <c r="D904" s="207">
        <v>15.0876</v>
      </c>
      <c r="E904" s="207" t="s">
        <v>750</v>
      </c>
      <c r="F904" s="207" t="s">
        <v>751</v>
      </c>
      <c r="G904" s="207">
        <v>1</v>
      </c>
      <c r="H904" s="207"/>
      <c r="I904" s="207"/>
      <c r="J904" s="207"/>
      <c r="K904" s="207"/>
      <c r="L904" s="207"/>
      <c r="M904" s="207"/>
      <c r="N904" s="207"/>
      <c r="O904" s="207"/>
      <c r="P904" s="207"/>
      <c r="Q904" s="207"/>
      <c r="R904" s="207" t="s">
        <v>752</v>
      </c>
      <c r="S904" s="207"/>
      <c r="T904" s="207"/>
      <c r="U904" s="207"/>
      <c r="V904" s="207" t="s">
        <v>744</v>
      </c>
    </row>
    <row r="905" spans="1:22" ht="13.15" customHeight="1">
      <c r="A905" s="207" t="s">
        <v>1682</v>
      </c>
      <c r="B905" s="207" t="s">
        <v>612</v>
      </c>
      <c r="C905" s="207">
        <v>-1.3715999999999999</v>
      </c>
      <c r="D905" s="207">
        <v>12.3444</v>
      </c>
      <c r="E905" s="207" t="s">
        <v>750</v>
      </c>
      <c r="F905" s="207" t="s">
        <v>751</v>
      </c>
      <c r="G905" s="207">
        <v>1</v>
      </c>
      <c r="H905" s="207"/>
      <c r="I905" s="207"/>
      <c r="J905" s="207"/>
      <c r="K905" s="207"/>
      <c r="L905" s="207"/>
      <c r="M905" s="207"/>
      <c r="N905" s="207"/>
      <c r="O905" s="207"/>
      <c r="P905" s="207"/>
      <c r="Q905" s="207"/>
      <c r="R905" s="207" t="s">
        <v>752</v>
      </c>
      <c r="S905" s="207"/>
      <c r="T905" s="207"/>
      <c r="U905" s="207"/>
      <c r="V905" s="207" t="s">
        <v>744</v>
      </c>
    </row>
    <row r="906" spans="1:22" ht="13.9" customHeight="1">
      <c r="A906" s="207" t="s">
        <v>1683</v>
      </c>
      <c r="B906" s="207" t="s">
        <v>613</v>
      </c>
      <c r="C906" s="207">
        <v>-1.3715999999999999</v>
      </c>
      <c r="D906" s="207">
        <v>10.515599999999999</v>
      </c>
      <c r="E906" s="207" t="s">
        <v>750</v>
      </c>
      <c r="F906" s="207" t="s">
        <v>751</v>
      </c>
      <c r="G906" s="207">
        <v>1</v>
      </c>
      <c r="H906" s="207"/>
      <c r="I906" s="207"/>
      <c r="J906" s="207"/>
      <c r="K906" s="207"/>
      <c r="L906" s="207"/>
      <c r="M906" s="207"/>
      <c r="N906" s="207"/>
      <c r="O906" s="207"/>
      <c r="P906" s="207"/>
      <c r="Q906" s="207"/>
      <c r="R906" s="207" t="s">
        <v>752</v>
      </c>
      <c r="S906" s="207"/>
      <c r="T906" s="207"/>
      <c r="U906" s="207"/>
      <c r="V906" s="207" t="s">
        <v>744</v>
      </c>
    </row>
    <row r="907" spans="1:22">
      <c r="A907" s="214" t="s">
        <v>1684</v>
      </c>
      <c r="B907" s="214" t="s">
        <v>91</v>
      </c>
      <c r="C907" s="214">
        <v>-17.8308</v>
      </c>
      <c r="D907" s="214">
        <v>-11.43</v>
      </c>
      <c r="E907" s="214" t="s">
        <v>742</v>
      </c>
      <c r="F907" s="214"/>
      <c r="G907" s="214"/>
      <c r="H907" s="214"/>
      <c r="I907" s="214"/>
      <c r="J907" s="214"/>
      <c r="K907" s="214"/>
      <c r="L907" s="214"/>
      <c r="M907" s="214"/>
      <c r="N907" s="214"/>
      <c r="O907" s="214"/>
      <c r="P907" s="214"/>
      <c r="Q907" s="214"/>
      <c r="R907" s="214" t="s">
        <v>744</v>
      </c>
      <c r="S907" s="214" t="s">
        <v>1074</v>
      </c>
      <c r="T907" s="214"/>
      <c r="U907" s="214" t="s">
        <v>1074</v>
      </c>
      <c r="V907" s="214"/>
    </row>
    <row r="908" spans="1:22">
      <c r="A908" s="214" t="s">
        <v>1685</v>
      </c>
      <c r="B908" s="214" t="s">
        <v>97</v>
      </c>
      <c r="C908" s="214">
        <v>-16.916399999999999</v>
      </c>
      <c r="D908" s="214">
        <v>-6.8579999999999997</v>
      </c>
      <c r="E908" s="214" t="s">
        <v>742</v>
      </c>
      <c r="F908" s="214"/>
      <c r="G908" s="214"/>
      <c r="H908" s="214"/>
      <c r="I908" s="214"/>
      <c r="J908" s="214"/>
      <c r="K908" s="214"/>
      <c r="L908" s="214"/>
      <c r="M908" s="214"/>
      <c r="N908" s="214"/>
      <c r="O908" s="214"/>
      <c r="P908" s="214"/>
      <c r="Q908" s="214"/>
      <c r="R908" s="214" t="s">
        <v>744</v>
      </c>
      <c r="S908" s="214" t="s">
        <v>1074</v>
      </c>
      <c r="T908" s="214"/>
      <c r="U908" s="214" t="s">
        <v>1074</v>
      </c>
      <c r="V908" s="214"/>
    </row>
    <row r="909" spans="1:22">
      <c r="A909" s="214" t="s">
        <v>1686</v>
      </c>
      <c r="B909" s="214" t="s">
        <v>105</v>
      </c>
      <c r="C909" s="214">
        <v>-16.916399999999999</v>
      </c>
      <c r="D909" s="214">
        <v>-8.6867999999999999</v>
      </c>
      <c r="E909" s="214" t="s">
        <v>742</v>
      </c>
      <c r="F909" s="214"/>
      <c r="G909" s="214"/>
      <c r="H909" s="214"/>
      <c r="I909" s="214"/>
      <c r="J909" s="214"/>
      <c r="K909" s="214"/>
      <c r="L909" s="214"/>
      <c r="M909" s="214"/>
      <c r="N909" s="214"/>
      <c r="O909" s="214"/>
      <c r="P909" s="214"/>
      <c r="Q909" s="214"/>
      <c r="R909" s="214" t="s">
        <v>744</v>
      </c>
      <c r="S909" s="214" t="s">
        <v>1074</v>
      </c>
      <c r="T909" s="214"/>
      <c r="U909" s="214" t="s">
        <v>1074</v>
      </c>
      <c r="V909" s="214"/>
    </row>
    <row r="910" spans="1:22">
      <c r="A910" s="214" t="s">
        <v>1687</v>
      </c>
      <c r="B910" s="214" t="s">
        <v>112</v>
      </c>
      <c r="C910" s="214">
        <v>-13.258800000000001</v>
      </c>
      <c r="D910" s="214">
        <v>-14.1732</v>
      </c>
      <c r="E910" s="214" t="s">
        <v>742</v>
      </c>
      <c r="F910" s="214"/>
      <c r="G910" s="214"/>
      <c r="H910" s="214"/>
      <c r="I910" s="214"/>
      <c r="J910" s="214"/>
      <c r="K910" s="214"/>
      <c r="L910" s="214"/>
      <c r="M910" s="214"/>
      <c r="N910" s="214"/>
      <c r="O910" s="214"/>
      <c r="P910" s="214"/>
      <c r="Q910" s="214"/>
      <c r="R910" s="214" t="s">
        <v>744</v>
      </c>
      <c r="S910" s="214" t="s">
        <v>1074</v>
      </c>
      <c r="T910" s="214"/>
      <c r="U910" s="214" t="s">
        <v>1074</v>
      </c>
      <c r="V910" s="214"/>
    </row>
    <row r="911" spans="1:22">
      <c r="A911" s="214" t="s">
        <v>1688</v>
      </c>
      <c r="B911" s="214" t="s">
        <v>122</v>
      </c>
      <c r="C911" s="214">
        <v>-12.3444</v>
      </c>
      <c r="D911" s="214">
        <v>-8.6867999999999999</v>
      </c>
      <c r="E911" s="214" t="s">
        <v>742</v>
      </c>
      <c r="F911" s="214"/>
      <c r="G911" s="214"/>
      <c r="H911" s="214"/>
      <c r="I911" s="214"/>
      <c r="J911" s="214"/>
      <c r="K911" s="214"/>
      <c r="L911" s="214"/>
      <c r="M911" s="214"/>
      <c r="N911" s="214"/>
      <c r="O911" s="214"/>
      <c r="P911" s="214"/>
      <c r="Q911" s="214"/>
      <c r="R911" s="214" t="s">
        <v>744</v>
      </c>
      <c r="S911" s="214" t="s">
        <v>1074</v>
      </c>
      <c r="T911" s="214"/>
      <c r="U911" s="214" t="s">
        <v>1074</v>
      </c>
      <c r="V911" s="214"/>
    </row>
    <row r="912" spans="1:22">
      <c r="A912" s="214" t="s">
        <v>1689</v>
      </c>
      <c r="B912" s="214" t="s">
        <v>129</v>
      </c>
      <c r="C912" s="214">
        <v>-16.001999999999999</v>
      </c>
      <c r="D912" s="214">
        <v>-12.3444</v>
      </c>
      <c r="E912" s="214" t="s">
        <v>742</v>
      </c>
      <c r="F912" s="214"/>
      <c r="G912" s="214"/>
      <c r="H912" s="214"/>
      <c r="I912" s="214"/>
      <c r="J912" s="214"/>
      <c r="K912" s="214"/>
      <c r="L912" s="214"/>
      <c r="M912" s="214"/>
      <c r="N912" s="214"/>
      <c r="O912" s="214"/>
      <c r="P912" s="214"/>
      <c r="Q912" s="214"/>
      <c r="R912" s="214" t="s">
        <v>744</v>
      </c>
      <c r="S912" s="214" t="s">
        <v>1074</v>
      </c>
      <c r="T912" s="214"/>
      <c r="U912" s="214" t="s">
        <v>1074</v>
      </c>
      <c r="V912" s="214"/>
    </row>
    <row r="913" spans="1:22">
      <c r="A913" s="214" t="s">
        <v>1690</v>
      </c>
      <c r="B913" s="214" t="s">
        <v>137</v>
      </c>
      <c r="C913" s="214">
        <v>-12.3444</v>
      </c>
      <c r="D913" s="214">
        <v>-6.8579999999999997</v>
      </c>
      <c r="E913" s="214" t="s">
        <v>742</v>
      </c>
      <c r="F913" s="214"/>
      <c r="G913" s="214"/>
      <c r="H913" s="214"/>
      <c r="I913" s="214"/>
      <c r="J913" s="214"/>
      <c r="K913" s="214"/>
      <c r="L913" s="214"/>
      <c r="M913" s="214"/>
      <c r="N913" s="214"/>
      <c r="O913" s="214"/>
      <c r="P913" s="214"/>
      <c r="Q913" s="214"/>
      <c r="R913" s="214" t="s">
        <v>744</v>
      </c>
      <c r="S913" s="214" t="s">
        <v>1074</v>
      </c>
      <c r="T913" s="214"/>
      <c r="U913" s="214" t="s">
        <v>1074</v>
      </c>
      <c r="V913" s="214"/>
    </row>
    <row r="914" spans="1:22">
      <c r="A914" s="214" t="s">
        <v>1691</v>
      </c>
      <c r="B914" s="214" t="s">
        <v>145</v>
      </c>
      <c r="C914" s="214">
        <v>-15.0876</v>
      </c>
      <c r="D914" s="214">
        <v>-16.001999999999999</v>
      </c>
      <c r="E914" s="214" t="s">
        <v>742</v>
      </c>
      <c r="F914" s="214"/>
      <c r="G914" s="214"/>
      <c r="H914" s="214"/>
      <c r="I914" s="214"/>
      <c r="J914" s="214"/>
      <c r="K914" s="214"/>
      <c r="L914" s="214"/>
      <c r="M914" s="214"/>
      <c r="N914" s="214"/>
      <c r="O914" s="214"/>
      <c r="P914" s="214"/>
      <c r="Q914" s="214"/>
      <c r="R914" s="214" t="s">
        <v>744</v>
      </c>
      <c r="S914" s="214" t="s">
        <v>1074</v>
      </c>
      <c r="T914" s="214"/>
      <c r="U914" s="214" t="s">
        <v>1074</v>
      </c>
      <c r="V914" s="214"/>
    </row>
    <row r="915" spans="1:22">
      <c r="A915" s="214" t="s">
        <v>1692</v>
      </c>
      <c r="B915" s="214" t="s">
        <v>152</v>
      </c>
      <c r="C915" s="214">
        <v>-11.43</v>
      </c>
      <c r="D915" s="214">
        <v>-8.6867999999999999</v>
      </c>
      <c r="E915" s="214" t="s">
        <v>742</v>
      </c>
      <c r="F915" s="214"/>
      <c r="G915" s="214"/>
      <c r="H915" s="214"/>
      <c r="I915" s="214"/>
      <c r="J915" s="214"/>
      <c r="K915" s="214"/>
      <c r="L915" s="214"/>
      <c r="M915" s="214"/>
      <c r="N915" s="214"/>
      <c r="O915" s="214"/>
      <c r="P915" s="214"/>
      <c r="Q915" s="214"/>
      <c r="R915" s="214" t="s">
        <v>744</v>
      </c>
      <c r="S915" s="214" t="s">
        <v>1074</v>
      </c>
      <c r="T915" s="214"/>
      <c r="U915" s="214" t="s">
        <v>1074</v>
      </c>
      <c r="V915" s="214"/>
    </row>
    <row r="916" spans="1:22">
      <c r="A916" s="214" t="s">
        <v>1693</v>
      </c>
      <c r="B916" s="214" t="s">
        <v>158</v>
      </c>
      <c r="C916" s="214">
        <v>-16.001999999999999</v>
      </c>
      <c r="D916" s="214">
        <v>-16.001999999999999</v>
      </c>
      <c r="E916" s="214" t="s">
        <v>742</v>
      </c>
      <c r="F916" s="214"/>
      <c r="G916" s="214"/>
      <c r="H916" s="214"/>
      <c r="I916" s="214"/>
      <c r="J916" s="214"/>
      <c r="K916" s="214"/>
      <c r="L916" s="214"/>
      <c r="M916" s="214"/>
      <c r="N916" s="214"/>
      <c r="O916" s="214"/>
      <c r="P916" s="214"/>
      <c r="Q916" s="214"/>
      <c r="R916" s="214" t="s">
        <v>744</v>
      </c>
      <c r="S916" s="214" t="s">
        <v>1074</v>
      </c>
      <c r="T916" s="214"/>
      <c r="U916" s="214" t="s">
        <v>1074</v>
      </c>
      <c r="V916" s="214"/>
    </row>
    <row r="917" spans="1:22">
      <c r="A917" s="214" t="s">
        <v>1694</v>
      </c>
      <c r="B917" s="214" t="s">
        <v>165</v>
      </c>
      <c r="C917" s="214">
        <v>-11.43</v>
      </c>
      <c r="D917" s="214">
        <v>9.6012000000000004</v>
      </c>
      <c r="E917" s="214" t="s">
        <v>742</v>
      </c>
      <c r="F917" s="214"/>
      <c r="G917" s="214"/>
      <c r="H917" s="214"/>
      <c r="I917" s="214"/>
      <c r="J917" s="214"/>
      <c r="K917" s="214"/>
      <c r="L917" s="214"/>
      <c r="M917" s="214"/>
      <c r="N917" s="214"/>
      <c r="O917" s="214"/>
      <c r="P917" s="214"/>
      <c r="Q917" s="214"/>
      <c r="R917" s="214" t="s">
        <v>744</v>
      </c>
      <c r="S917" s="214" t="s">
        <v>1074</v>
      </c>
      <c r="T917" s="214"/>
      <c r="U917" s="214" t="s">
        <v>1074</v>
      </c>
      <c r="V917" s="214"/>
    </row>
    <row r="918" spans="1:22">
      <c r="A918" s="214" t="s">
        <v>1695</v>
      </c>
      <c r="B918" s="214" t="s">
        <v>165</v>
      </c>
      <c r="C918" s="214">
        <v>-12.3444</v>
      </c>
      <c r="D918" s="214">
        <v>7.7724000000000002</v>
      </c>
      <c r="E918" s="214" t="s">
        <v>742</v>
      </c>
      <c r="F918" s="214"/>
      <c r="G918" s="214"/>
      <c r="H918" s="214"/>
      <c r="I918" s="214"/>
      <c r="J918" s="214"/>
      <c r="K918" s="214"/>
      <c r="L918" s="214"/>
      <c r="M918" s="214"/>
      <c r="N918" s="214"/>
      <c r="O918" s="214"/>
      <c r="P918" s="214"/>
      <c r="Q918" s="214"/>
      <c r="R918" s="214" t="s">
        <v>744</v>
      </c>
      <c r="S918" s="214" t="s">
        <v>1074</v>
      </c>
      <c r="T918" s="214"/>
      <c r="U918" s="214" t="s">
        <v>1074</v>
      </c>
      <c r="V918" s="214"/>
    </row>
    <row r="919" spans="1:22" ht="13.9" customHeight="1">
      <c r="A919" s="207" t="s">
        <v>1696</v>
      </c>
      <c r="B919" s="207" t="s">
        <v>614</v>
      </c>
      <c r="C919" s="207">
        <v>-0.4572</v>
      </c>
      <c r="D919" s="207">
        <v>8.6867999999999999</v>
      </c>
      <c r="E919" s="207" t="s">
        <v>750</v>
      </c>
      <c r="F919" s="207" t="s">
        <v>751</v>
      </c>
      <c r="G919" s="207">
        <v>1</v>
      </c>
      <c r="H919" s="207"/>
      <c r="I919" s="207"/>
      <c r="J919" s="207"/>
      <c r="K919" s="207"/>
      <c r="L919" s="207"/>
      <c r="M919" s="207"/>
      <c r="N919" s="207"/>
      <c r="O919" s="207"/>
      <c r="P919" s="207"/>
      <c r="Q919" s="207"/>
      <c r="R919" s="207" t="s">
        <v>752</v>
      </c>
      <c r="S919" s="207"/>
      <c r="T919" s="207"/>
      <c r="U919" s="207"/>
      <c r="V919" s="207" t="s">
        <v>744</v>
      </c>
    </row>
    <row r="920" spans="1:22" ht="13.9" customHeight="1">
      <c r="A920" s="207" t="s">
        <v>1697</v>
      </c>
      <c r="B920" s="207" t="s">
        <v>615</v>
      </c>
      <c r="C920" s="207">
        <v>-1.3715999999999999</v>
      </c>
      <c r="D920" s="207">
        <v>11.43</v>
      </c>
      <c r="E920" s="207" t="s">
        <v>750</v>
      </c>
      <c r="F920" s="207" t="s">
        <v>751</v>
      </c>
      <c r="G920" s="207">
        <v>1</v>
      </c>
      <c r="H920" s="207"/>
      <c r="I920" s="207"/>
      <c r="J920" s="207"/>
      <c r="K920" s="207"/>
      <c r="L920" s="207"/>
      <c r="M920" s="207"/>
      <c r="N920" s="207"/>
      <c r="O920" s="207"/>
      <c r="P920" s="207"/>
      <c r="Q920" s="207"/>
      <c r="R920" s="207" t="s">
        <v>752</v>
      </c>
      <c r="S920" s="207"/>
      <c r="T920" s="207"/>
      <c r="U920" s="207"/>
      <c r="V920" s="207" t="s">
        <v>744</v>
      </c>
    </row>
    <row r="921" spans="1:22">
      <c r="A921" s="207" t="s">
        <v>1698</v>
      </c>
      <c r="B921" s="207" t="s">
        <v>616</v>
      </c>
      <c r="C921" s="207">
        <v>-0.4572</v>
      </c>
      <c r="D921" s="207">
        <v>14.1732</v>
      </c>
      <c r="E921" s="207" t="s">
        <v>750</v>
      </c>
      <c r="F921" s="207" t="s">
        <v>751</v>
      </c>
      <c r="G921" s="207">
        <v>1</v>
      </c>
      <c r="H921" s="207"/>
      <c r="I921" s="207"/>
      <c r="J921" s="207"/>
      <c r="K921" s="207"/>
      <c r="L921" s="207"/>
      <c r="M921" s="207"/>
      <c r="N921" s="207"/>
      <c r="O921" s="207"/>
      <c r="P921" s="207"/>
      <c r="Q921" s="207"/>
      <c r="R921" s="207" t="s">
        <v>752</v>
      </c>
      <c r="S921" s="207"/>
      <c r="T921" s="207"/>
      <c r="U921" s="207"/>
      <c r="V921" s="207" t="s">
        <v>744</v>
      </c>
    </row>
    <row r="922" spans="1:22">
      <c r="A922" s="214" t="s">
        <v>1699</v>
      </c>
      <c r="B922" s="214" t="s">
        <v>165</v>
      </c>
      <c r="C922" s="214">
        <v>-12.3444</v>
      </c>
      <c r="D922" s="214">
        <v>8.6867999999999999</v>
      </c>
      <c r="E922" s="214" t="s">
        <v>742</v>
      </c>
      <c r="F922" s="214"/>
      <c r="G922" s="214"/>
      <c r="H922" s="214"/>
      <c r="I922" s="214"/>
      <c r="J922" s="214"/>
      <c r="K922" s="214"/>
      <c r="L922" s="214"/>
      <c r="M922" s="214"/>
      <c r="N922" s="214"/>
      <c r="O922" s="214"/>
      <c r="P922" s="214"/>
      <c r="Q922" s="214"/>
      <c r="R922" s="214" t="s">
        <v>744</v>
      </c>
      <c r="S922" s="214" t="s">
        <v>1074</v>
      </c>
      <c r="T922" s="214"/>
      <c r="U922" s="214" t="s">
        <v>1074</v>
      </c>
      <c r="V922" s="214"/>
    </row>
    <row r="923" spans="1:22">
      <c r="A923" s="214" t="s">
        <v>1700</v>
      </c>
      <c r="B923" s="214" t="s">
        <v>182</v>
      </c>
      <c r="C923" s="214">
        <v>-11.43</v>
      </c>
      <c r="D923" s="214">
        <v>6.8579999999999997</v>
      </c>
      <c r="E923" s="214" t="s">
        <v>742</v>
      </c>
      <c r="F923" s="214"/>
      <c r="G923" s="214"/>
      <c r="H923" s="214"/>
      <c r="I923" s="214"/>
      <c r="J923" s="214"/>
      <c r="K923" s="214"/>
      <c r="L923" s="214"/>
      <c r="M923" s="214"/>
      <c r="N923" s="214"/>
      <c r="O923" s="214"/>
      <c r="P923" s="214"/>
      <c r="Q923" s="214"/>
      <c r="R923" s="214" t="s">
        <v>744</v>
      </c>
      <c r="S923" s="214" t="s">
        <v>1074</v>
      </c>
      <c r="T923" s="214"/>
      <c r="U923" s="214" t="s">
        <v>1074</v>
      </c>
      <c r="V923" s="214"/>
    </row>
    <row r="924" spans="1:22">
      <c r="A924" s="214" t="s">
        <v>1701</v>
      </c>
      <c r="B924" s="214" t="s">
        <v>188</v>
      </c>
      <c r="C924" s="214">
        <v>-11.43</v>
      </c>
      <c r="D924" s="214">
        <v>5.0292000000000003</v>
      </c>
      <c r="E924" s="214" t="s">
        <v>742</v>
      </c>
      <c r="F924" s="214"/>
      <c r="G924" s="214"/>
      <c r="H924" s="214"/>
      <c r="I924" s="214"/>
      <c r="J924" s="214"/>
      <c r="K924" s="214"/>
      <c r="L924" s="214"/>
      <c r="M924" s="214"/>
      <c r="N924" s="214"/>
      <c r="O924" s="214"/>
      <c r="P924" s="214"/>
      <c r="Q924" s="214"/>
      <c r="R924" s="214" t="s">
        <v>744</v>
      </c>
      <c r="S924" s="214" t="s">
        <v>1074</v>
      </c>
      <c r="T924" s="214"/>
      <c r="U924" s="214" t="s">
        <v>1074</v>
      </c>
      <c r="V924" s="214"/>
    </row>
    <row r="925" spans="1:22">
      <c r="A925" s="207" t="s">
        <v>1702</v>
      </c>
      <c r="B925" s="207" t="s">
        <v>41</v>
      </c>
      <c r="C925" s="207">
        <v>13.258800000000001</v>
      </c>
      <c r="D925" s="207">
        <v>-10.515599999999999</v>
      </c>
      <c r="E925" s="207" t="s">
        <v>1125</v>
      </c>
      <c r="F925" s="207" t="s">
        <v>751</v>
      </c>
      <c r="G925" s="207">
        <v>1</v>
      </c>
      <c r="H925" s="207"/>
      <c r="I925" s="207"/>
      <c r="J925" s="207"/>
      <c r="K925" s="207"/>
      <c r="L925" s="207"/>
      <c r="M925" s="207"/>
      <c r="N925" s="207"/>
      <c r="O925" s="207"/>
      <c r="P925" s="207"/>
      <c r="Q925" s="207">
        <v>25</v>
      </c>
      <c r="R925" s="207" t="s">
        <v>1703</v>
      </c>
      <c r="S925" s="207" t="s">
        <v>1704</v>
      </c>
      <c r="T925" s="207"/>
      <c r="U925" s="207"/>
      <c r="V925" s="207" t="s">
        <v>1001</v>
      </c>
    </row>
    <row r="926" spans="1:22">
      <c r="A926" s="214" t="s">
        <v>1705</v>
      </c>
      <c r="B926" s="214" t="s">
        <v>199</v>
      </c>
      <c r="C926" s="214">
        <v>-14.1732</v>
      </c>
      <c r="D926" s="214">
        <v>12.3444</v>
      </c>
      <c r="E926" s="214" t="s">
        <v>742</v>
      </c>
      <c r="F926" s="214"/>
      <c r="G926" s="214"/>
      <c r="H926" s="214"/>
      <c r="I926" s="214"/>
      <c r="J926" s="214"/>
      <c r="K926" s="214"/>
      <c r="L926" s="214"/>
      <c r="M926" s="214"/>
      <c r="N926" s="214"/>
      <c r="O926" s="214"/>
      <c r="P926" s="214"/>
      <c r="Q926" s="214"/>
      <c r="R926" s="214" t="s">
        <v>744</v>
      </c>
      <c r="S926" s="214" t="s">
        <v>1074</v>
      </c>
      <c r="T926" s="214"/>
      <c r="U926" s="214" t="s">
        <v>1074</v>
      </c>
      <c r="V926" s="214"/>
    </row>
    <row r="927" spans="1:22">
      <c r="A927" s="214" t="s">
        <v>1706</v>
      </c>
      <c r="B927" s="214" t="s">
        <v>199</v>
      </c>
      <c r="C927" s="214">
        <v>-14.1732</v>
      </c>
      <c r="D927" s="214">
        <v>11.43</v>
      </c>
      <c r="E927" s="214" t="s">
        <v>742</v>
      </c>
      <c r="F927" s="214"/>
      <c r="G927" s="214"/>
      <c r="H927" s="214"/>
      <c r="I927" s="214"/>
      <c r="J927" s="214"/>
      <c r="K927" s="214"/>
      <c r="L927" s="214"/>
      <c r="M927" s="214"/>
      <c r="N927" s="214"/>
      <c r="O927" s="214"/>
      <c r="P927" s="214"/>
      <c r="Q927" s="214"/>
      <c r="R927" s="214" t="s">
        <v>744</v>
      </c>
      <c r="S927" s="214" t="s">
        <v>1074</v>
      </c>
      <c r="T927" s="214"/>
      <c r="U927" s="214" t="s">
        <v>1074</v>
      </c>
      <c r="V927" s="214"/>
    </row>
    <row r="928" spans="1:22">
      <c r="A928" s="214" t="s">
        <v>1707</v>
      </c>
      <c r="B928" s="214" t="s">
        <v>199</v>
      </c>
      <c r="C928" s="214">
        <v>-13.258800000000001</v>
      </c>
      <c r="D928" s="214">
        <v>12.3444</v>
      </c>
      <c r="E928" s="214" t="s">
        <v>742</v>
      </c>
      <c r="F928" s="214"/>
      <c r="G928" s="214"/>
      <c r="H928" s="214"/>
      <c r="I928" s="214"/>
      <c r="J928" s="214"/>
      <c r="K928" s="214"/>
      <c r="L928" s="214"/>
      <c r="M928" s="214"/>
      <c r="N928" s="214"/>
      <c r="O928" s="214"/>
      <c r="P928" s="214"/>
      <c r="Q928" s="214"/>
      <c r="R928" s="214" t="s">
        <v>744</v>
      </c>
      <c r="S928" s="214" t="s">
        <v>1074</v>
      </c>
      <c r="T928" s="214"/>
      <c r="U928" s="214" t="s">
        <v>1074</v>
      </c>
      <c r="V928" s="214"/>
    </row>
    <row r="929" spans="1:22">
      <c r="A929" s="214" t="s">
        <v>1708</v>
      </c>
      <c r="B929" s="214" t="s">
        <v>215</v>
      </c>
      <c r="C929" s="214">
        <v>-13.258800000000001</v>
      </c>
      <c r="D929" s="214">
        <v>10.515599999999999</v>
      </c>
      <c r="E929" s="214" t="s">
        <v>742</v>
      </c>
      <c r="F929" s="214"/>
      <c r="G929" s="214"/>
      <c r="H929" s="214"/>
      <c r="I929" s="214"/>
      <c r="J929" s="214"/>
      <c r="K929" s="214"/>
      <c r="L929" s="214"/>
      <c r="M929" s="214"/>
      <c r="N929" s="214"/>
      <c r="O929" s="214"/>
      <c r="P929" s="214"/>
      <c r="Q929" s="214"/>
      <c r="R929" s="214" t="s">
        <v>744</v>
      </c>
      <c r="S929" s="214" t="s">
        <v>1074</v>
      </c>
      <c r="T929" s="214"/>
      <c r="U929" s="214" t="s">
        <v>1074</v>
      </c>
      <c r="V929" s="214"/>
    </row>
    <row r="930" spans="1:22">
      <c r="A930" s="214" t="s">
        <v>1709</v>
      </c>
      <c r="B930" s="214" t="s">
        <v>215</v>
      </c>
      <c r="C930" s="214">
        <v>-12.3444</v>
      </c>
      <c r="D930" s="214">
        <v>10.515599999999999</v>
      </c>
      <c r="E930" s="214" t="s">
        <v>742</v>
      </c>
      <c r="F930" s="214"/>
      <c r="G930" s="214"/>
      <c r="H930" s="214"/>
      <c r="I930" s="214"/>
      <c r="J930" s="214"/>
      <c r="K930" s="214"/>
      <c r="L930" s="214"/>
      <c r="M930" s="214"/>
      <c r="N930" s="214"/>
      <c r="O930" s="214"/>
      <c r="P930" s="214"/>
      <c r="Q930" s="214"/>
      <c r="R930" s="214" t="s">
        <v>744</v>
      </c>
      <c r="S930" s="214" t="s">
        <v>1074</v>
      </c>
      <c r="T930" s="214"/>
      <c r="U930" s="214" t="s">
        <v>1074</v>
      </c>
      <c r="V930" s="214"/>
    </row>
    <row r="931" spans="1:22">
      <c r="A931" s="207" t="s">
        <v>1710</v>
      </c>
      <c r="B931" s="207" t="s">
        <v>61</v>
      </c>
      <c r="C931" s="207">
        <v>5.0292000000000003</v>
      </c>
      <c r="D931" s="207">
        <v>8.6867999999999999</v>
      </c>
      <c r="E931" s="207" t="s">
        <v>1076</v>
      </c>
      <c r="F931" s="207" t="s">
        <v>751</v>
      </c>
      <c r="G931" s="207">
        <v>1</v>
      </c>
      <c r="H931" s="207"/>
      <c r="I931" s="207"/>
      <c r="J931" s="207"/>
      <c r="K931" s="207"/>
      <c r="L931" s="207"/>
      <c r="M931" s="207"/>
      <c r="N931" s="207"/>
      <c r="O931" s="207"/>
      <c r="P931" s="207"/>
      <c r="Q931" s="207">
        <v>25</v>
      </c>
      <c r="R931" s="207" t="s">
        <v>845</v>
      </c>
      <c r="S931" s="207" t="s">
        <v>1704</v>
      </c>
      <c r="T931" s="207"/>
      <c r="U931" s="207"/>
      <c r="V931" s="207" t="s">
        <v>1001</v>
      </c>
    </row>
    <row r="932" spans="1:22">
      <c r="A932" s="214" t="s">
        <v>1711</v>
      </c>
      <c r="B932" s="214" t="s">
        <v>215</v>
      </c>
      <c r="C932" s="214">
        <v>-12.3444</v>
      </c>
      <c r="D932" s="214">
        <v>11.43</v>
      </c>
      <c r="E932" s="214" t="s">
        <v>742</v>
      </c>
      <c r="F932" s="214"/>
      <c r="G932" s="214"/>
      <c r="H932" s="214"/>
      <c r="I932" s="214"/>
      <c r="J932" s="214"/>
      <c r="K932" s="214"/>
      <c r="L932" s="214"/>
      <c r="M932" s="214"/>
      <c r="N932" s="214"/>
      <c r="O932" s="214"/>
      <c r="P932" s="214"/>
      <c r="Q932" s="214"/>
      <c r="R932" s="214" t="s">
        <v>744</v>
      </c>
      <c r="S932" s="214" t="s">
        <v>1074</v>
      </c>
      <c r="T932" s="214"/>
      <c r="U932" s="214" t="s">
        <v>1074</v>
      </c>
      <c r="V932" s="214"/>
    </row>
    <row r="933" spans="1:22">
      <c r="A933" s="214" t="s">
        <v>1712</v>
      </c>
      <c r="B933" s="214" t="s">
        <v>226</v>
      </c>
      <c r="C933" s="214">
        <v>-3.2004000000000001</v>
      </c>
      <c r="D933" s="214">
        <v>16.916399999999999</v>
      </c>
      <c r="E933" s="214" t="s">
        <v>742</v>
      </c>
      <c r="F933" s="214"/>
      <c r="G933" s="214"/>
      <c r="H933" s="214"/>
      <c r="I933" s="214"/>
      <c r="J933" s="214"/>
      <c r="K933" s="214"/>
      <c r="L933" s="214"/>
      <c r="M933" s="214"/>
      <c r="N933" s="214"/>
      <c r="O933" s="214"/>
      <c r="P933" s="214"/>
      <c r="Q933" s="214"/>
      <c r="R933" s="214" t="s">
        <v>744</v>
      </c>
      <c r="S933" s="214" t="s">
        <v>1074</v>
      </c>
      <c r="T933" s="214"/>
      <c r="U933" s="214" t="s">
        <v>1074</v>
      </c>
      <c r="V933" s="214"/>
    </row>
    <row r="934" spans="1:22">
      <c r="A934" s="214" t="s">
        <v>1713</v>
      </c>
      <c r="B934" s="214" t="s">
        <v>226</v>
      </c>
      <c r="C934" s="214">
        <v>-3.2004000000000001</v>
      </c>
      <c r="D934" s="214">
        <v>16.001999999999999</v>
      </c>
      <c r="E934" s="214" t="s">
        <v>742</v>
      </c>
      <c r="F934" s="214"/>
      <c r="G934" s="214"/>
      <c r="H934" s="214"/>
      <c r="I934" s="214"/>
      <c r="J934" s="214"/>
      <c r="K934" s="214"/>
      <c r="L934" s="214"/>
      <c r="M934" s="214"/>
      <c r="N934" s="214"/>
      <c r="O934" s="214"/>
      <c r="P934" s="214"/>
      <c r="Q934" s="214"/>
      <c r="R934" s="214" t="s">
        <v>744</v>
      </c>
      <c r="S934" s="214" t="s">
        <v>1074</v>
      </c>
      <c r="T934" s="214"/>
      <c r="U934" s="214" t="s">
        <v>1074</v>
      </c>
      <c r="V934" s="214"/>
    </row>
    <row r="935" spans="1:22">
      <c r="A935" s="214" t="s">
        <v>1714</v>
      </c>
      <c r="B935" s="214" t="s">
        <v>234</v>
      </c>
      <c r="C935" s="214">
        <v>-11.43</v>
      </c>
      <c r="D935" s="214">
        <v>15.0876</v>
      </c>
      <c r="E935" s="214" t="s">
        <v>742</v>
      </c>
      <c r="F935" s="214"/>
      <c r="G935" s="214"/>
      <c r="H935" s="214"/>
      <c r="I935" s="214"/>
      <c r="J935" s="214"/>
      <c r="K935" s="214"/>
      <c r="L935" s="214"/>
      <c r="M935" s="214"/>
      <c r="N935" s="214"/>
      <c r="O935" s="214"/>
      <c r="P935" s="214"/>
      <c r="Q935" s="214"/>
      <c r="R935" s="214" t="s">
        <v>744</v>
      </c>
      <c r="S935" s="214" t="s">
        <v>1074</v>
      </c>
      <c r="T935" s="214"/>
      <c r="U935" s="214" t="s">
        <v>1074</v>
      </c>
      <c r="V935" s="214"/>
    </row>
    <row r="936" spans="1:22">
      <c r="A936" s="214" t="s">
        <v>1715</v>
      </c>
      <c r="B936" s="214" t="s">
        <v>234</v>
      </c>
      <c r="C936" s="214">
        <v>-12.3444</v>
      </c>
      <c r="D936" s="214">
        <v>15.0876</v>
      </c>
      <c r="E936" s="214" t="s">
        <v>742</v>
      </c>
      <c r="F936" s="214"/>
      <c r="G936" s="214"/>
      <c r="H936" s="214"/>
      <c r="I936" s="214"/>
      <c r="J936" s="214"/>
      <c r="K936" s="214"/>
      <c r="L936" s="214"/>
      <c r="M936" s="214"/>
      <c r="N936" s="214"/>
      <c r="O936" s="214"/>
      <c r="P936" s="214"/>
      <c r="Q936" s="214"/>
      <c r="R936" s="214" t="s">
        <v>744</v>
      </c>
      <c r="S936" s="214" t="s">
        <v>1074</v>
      </c>
      <c r="T936" s="214"/>
      <c r="U936" s="214" t="s">
        <v>1074</v>
      </c>
      <c r="V936" s="214"/>
    </row>
    <row r="937" spans="1:22">
      <c r="A937" s="214" t="s">
        <v>1716</v>
      </c>
      <c r="B937" s="214" t="s">
        <v>234</v>
      </c>
      <c r="C937" s="214">
        <v>-12.3444</v>
      </c>
      <c r="D937" s="214">
        <v>16.001999999999999</v>
      </c>
      <c r="E937" s="214" t="s">
        <v>742</v>
      </c>
      <c r="F937" s="214"/>
      <c r="G937" s="214"/>
      <c r="H937" s="214"/>
      <c r="I937" s="214"/>
      <c r="J937" s="214"/>
      <c r="K937" s="214"/>
      <c r="L937" s="214"/>
      <c r="M937" s="214"/>
      <c r="N937" s="214"/>
      <c r="O937" s="214"/>
      <c r="P937" s="214"/>
      <c r="Q937" s="214"/>
      <c r="R937" s="214" t="s">
        <v>744</v>
      </c>
      <c r="S937" s="214" t="s">
        <v>1074</v>
      </c>
      <c r="T937" s="214"/>
      <c r="U937" s="214" t="s">
        <v>1074</v>
      </c>
      <c r="V937" s="214"/>
    </row>
    <row r="938" spans="1:22">
      <c r="A938" s="207" t="s">
        <v>1717</v>
      </c>
      <c r="B938" s="207" t="s">
        <v>617</v>
      </c>
      <c r="C938" s="207">
        <v>-2.286</v>
      </c>
      <c r="D938" s="207">
        <v>15.0876</v>
      </c>
      <c r="E938" s="207" t="s">
        <v>750</v>
      </c>
      <c r="F938" s="207" t="s">
        <v>751</v>
      </c>
      <c r="G938" s="207">
        <v>1</v>
      </c>
      <c r="H938" s="207"/>
      <c r="I938" s="207"/>
      <c r="J938" s="207"/>
      <c r="K938" s="207"/>
      <c r="L938" s="207"/>
      <c r="M938" s="207"/>
      <c r="N938" s="207"/>
      <c r="O938" s="207"/>
      <c r="P938" s="207"/>
      <c r="Q938" s="207"/>
      <c r="R938" s="207" t="s">
        <v>752</v>
      </c>
      <c r="S938" s="207"/>
      <c r="T938" s="207"/>
      <c r="U938" s="207"/>
      <c r="V938" s="207" t="s">
        <v>744</v>
      </c>
    </row>
    <row r="939" spans="1:22">
      <c r="A939" s="207" t="s">
        <v>1718</v>
      </c>
      <c r="B939" s="207" t="s">
        <v>69</v>
      </c>
      <c r="C939" s="207">
        <v>5.9436</v>
      </c>
      <c r="D939" s="207">
        <v>8.6867999999999999</v>
      </c>
      <c r="E939" s="207" t="s">
        <v>1076</v>
      </c>
      <c r="F939" s="207" t="s">
        <v>751</v>
      </c>
      <c r="G939" s="207">
        <v>1</v>
      </c>
      <c r="H939" s="207"/>
      <c r="I939" s="207"/>
      <c r="J939" s="207"/>
      <c r="K939" s="207"/>
      <c r="L939" s="207"/>
      <c r="M939" s="207"/>
      <c r="N939" s="207"/>
      <c r="O939" s="207"/>
      <c r="P939" s="207"/>
      <c r="Q939" s="207">
        <v>25</v>
      </c>
      <c r="R939" s="207" t="s">
        <v>845</v>
      </c>
      <c r="S939" s="207" t="s">
        <v>1704</v>
      </c>
      <c r="T939" s="207"/>
      <c r="U939" s="207"/>
      <c r="V939" s="207" t="s">
        <v>1001</v>
      </c>
    </row>
    <row r="940" spans="1:22">
      <c r="A940" s="207" t="s">
        <v>1719</v>
      </c>
      <c r="B940" s="207" t="s">
        <v>77</v>
      </c>
      <c r="C940" s="207">
        <v>7.7724000000000002</v>
      </c>
      <c r="D940" s="207">
        <v>9.6012000000000004</v>
      </c>
      <c r="E940" s="207" t="s">
        <v>1076</v>
      </c>
      <c r="F940" s="207" t="s">
        <v>751</v>
      </c>
      <c r="G940" s="207">
        <v>1</v>
      </c>
      <c r="H940" s="207"/>
      <c r="I940" s="207"/>
      <c r="J940" s="207"/>
      <c r="K940" s="207"/>
      <c r="L940" s="207"/>
      <c r="M940" s="207"/>
      <c r="N940" s="207"/>
      <c r="O940" s="207"/>
      <c r="P940" s="207"/>
      <c r="Q940" s="207">
        <v>25</v>
      </c>
      <c r="R940" s="207" t="s">
        <v>845</v>
      </c>
      <c r="S940" s="207" t="s">
        <v>1704</v>
      </c>
      <c r="T940" s="207"/>
      <c r="U940" s="207"/>
      <c r="V940" s="207" t="s">
        <v>1001</v>
      </c>
    </row>
    <row r="941" spans="1:22">
      <c r="A941" s="207" t="s">
        <v>1720</v>
      </c>
      <c r="B941" s="207" t="s">
        <v>618</v>
      </c>
      <c r="C941" s="207">
        <v>2.286</v>
      </c>
      <c r="D941" s="207">
        <v>16.916399999999999</v>
      </c>
      <c r="E941" s="207" t="s">
        <v>750</v>
      </c>
      <c r="F941" s="207" t="s">
        <v>751</v>
      </c>
      <c r="G941" s="207">
        <v>1</v>
      </c>
      <c r="H941" s="207"/>
      <c r="I941" s="207"/>
      <c r="J941" s="207"/>
      <c r="K941" s="207"/>
      <c r="L941" s="207"/>
      <c r="M941" s="207"/>
      <c r="N941" s="207"/>
      <c r="O941" s="207"/>
      <c r="P941" s="207"/>
      <c r="Q941" s="207"/>
      <c r="R941" s="207" t="s">
        <v>752</v>
      </c>
      <c r="S941" s="207"/>
      <c r="T941" s="207"/>
      <c r="U941" s="207"/>
      <c r="V941" s="207" t="s">
        <v>744</v>
      </c>
    </row>
    <row r="942" spans="1:22">
      <c r="A942" s="207" t="s">
        <v>1721</v>
      </c>
      <c r="B942" s="207" t="s">
        <v>619</v>
      </c>
      <c r="C942" s="207">
        <v>0.4572</v>
      </c>
      <c r="D942" s="207">
        <v>14.1732</v>
      </c>
      <c r="E942" s="207" t="s">
        <v>750</v>
      </c>
      <c r="F942" s="207" t="s">
        <v>751</v>
      </c>
      <c r="G942" s="207">
        <v>1</v>
      </c>
      <c r="H942" s="207"/>
      <c r="I942" s="207"/>
      <c r="J942" s="207"/>
      <c r="K942" s="207"/>
      <c r="L942" s="207"/>
      <c r="M942" s="207"/>
      <c r="N942" s="207"/>
      <c r="O942" s="207"/>
      <c r="P942" s="207"/>
      <c r="Q942" s="207"/>
      <c r="R942" s="207" t="s">
        <v>752</v>
      </c>
      <c r="S942" s="207"/>
      <c r="T942" s="207"/>
      <c r="U942" s="207"/>
      <c r="V942" s="207" t="s">
        <v>744</v>
      </c>
    </row>
    <row r="943" spans="1:22">
      <c r="A943" s="207" t="s">
        <v>1722</v>
      </c>
      <c r="B943" s="207" t="s">
        <v>620</v>
      </c>
      <c r="C943" s="207">
        <v>2.286</v>
      </c>
      <c r="D943" s="207">
        <v>15.0876</v>
      </c>
      <c r="E943" s="207" t="s">
        <v>750</v>
      </c>
      <c r="F943" s="207" t="s">
        <v>751</v>
      </c>
      <c r="G943" s="207">
        <v>1</v>
      </c>
      <c r="H943" s="207"/>
      <c r="I943" s="207"/>
      <c r="J943" s="207"/>
      <c r="K943" s="207"/>
      <c r="L943" s="207"/>
      <c r="M943" s="207"/>
      <c r="N943" s="207"/>
      <c r="O943" s="207"/>
      <c r="P943" s="207"/>
      <c r="Q943" s="207"/>
      <c r="R943" s="207" t="s">
        <v>752</v>
      </c>
      <c r="S943" s="207"/>
      <c r="T943" s="207"/>
      <c r="U943" s="207"/>
      <c r="V943" s="207" t="s">
        <v>744</v>
      </c>
    </row>
    <row r="944" spans="1:22">
      <c r="A944" s="207" t="s">
        <v>1723</v>
      </c>
      <c r="B944" s="207" t="s">
        <v>621</v>
      </c>
      <c r="C944" s="207">
        <v>1.3715999999999999</v>
      </c>
      <c r="D944" s="207">
        <v>14.1732</v>
      </c>
      <c r="E944" s="207" t="s">
        <v>750</v>
      </c>
      <c r="F944" s="207" t="s">
        <v>751</v>
      </c>
      <c r="G944" s="207">
        <v>1</v>
      </c>
      <c r="H944" s="207"/>
      <c r="I944" s="207"/>
      <c r="J944" s="207"/>
      <c r="K944" s="207"/>
      <c r="L944" s="207"/>
      <c r="M944" s="207"/>
      <c r="N944" s="207"/>
      <c r="O944" s="207"/>
      <c r="P944" s="207"/>
      <c r="Q944" s="207"/>
      <c r="R944" s="207" t="s">
        <v>752</v>
      </c>
      <c r="S944" s="207"/>
      <c r="T944" s="207"/>
      <c r="U944" s="207"/>
      <c r="V944" s="207" t="s">
        <v>744</v>
      </c>
    </row>
    <row r="945" spans="1:22">
      <c r="A945" s="214" t="s">
        <v>1724</v>
      </c>
      <c r="B945" s="214" t="s">
        <v>245</v>
      </c>
      <c r="C945" s="214">
        <v>-8.6867999999999999</v>
      </c>
      <c r="D945" s="214">
        <v>16.001999999999999</v>
      </c>
      <c r="E945" s="214" t="s">
        <v>742</v>
      </c>
      <c r="F945" s="214"/>
      <c r="G945" s="214"/>
      <c r="H945" s="214"/>
      <c r="I945" s="214"/>
      <c r="J945" s="214"/>
      <c r="K945" s="214"/>
      <c r="L945" s="214"/>
      <c r="M945" s="214"/>
      <c r="N945" s="214"/>
      <c r="O945" s="214"/>
      <c r="P945" s="214"/>
      <c r="Q945" s="214"/>
      <c r="R945" s="214" t="s">
        <v>744</v>
      </c>
      <c r="S945" s="214" t="s">
        <v>1074</v>
      </c>
      <c r="T945" s="214"/>
      <c r="U945" s="214" t="s">
        <v>1074</v>
      </c>
      <c r="V945" s="214"/>
    </row>
    <row r="946" spans="1:22">
      <c r="A946" s="214" t="s">
        <v>1725</v>
      </c>
      <c r="B946" s="214" t="s">
        <v>248</v>
      </c>
      <c r="C946" s="214">
        <v>-6.8579999999999997</v>
      </c>
      <c r="D946" s="214">
        <v>7.7724000000000002</v>
      </c>
      <c r="E946" s="214" t="s">
        <v>742</v>
      </c>
      <c r="F946" s="214"/>
      <c r="G946" s="214"/>
      <c r="H946" s="214"/>
      <c r="I946" s="214"/>
      <c r="J946" s="214"/>
      <c r="K946" s="214"/>
      <c r="L946" s="214"/>
      <c r="M946" s="214"/>
      <c r="N946" s="214"/>
      <c r="O946" s="214"/>
      <c r="P946" s="214"/>
      <c r="Q946" s="214"/>
      <c r="R946" s="214" t="s">
        <v>744</v>
      </c>
      <c r="S946" s="214" t="s">
        <v>1074</v>
      </c>
      <c r="T946" s="214"/>
      <c r="U946" s="214" t="s">
        <v>1074</v>
      </c>
      <c r="V946" s="214"/>
    </row>
    <row r="947" spans="1:22">
      <c r="A947" s="214" t="s">
        <v>1726</v>
      </c>
      <c r="B947" s="214" t="s">
        <v>251</v>
      </c>
      <c r="C947" s="214">
        <v>-14.1732</v>
      </c>
      <c r="D947" s="214">
        <v>-16.916399999999999</v>
      </c>
      <c r="E947" s="214" t="s">
        <v>742</v>
      </c>
      <c r="F947" s="214"/>
      <c r="G947" s="214"/>
      <c r="H947" s="214"/>
      <c r="I947" s="214"/>
      <c r="J947" s="214"/>
      <c r="K947" s="214"/>
      <c r="L947" s="214"/>
      <c r="M947" s="214"/>
      <c r="N947" s="214"/>
      <c r="O947" s="214"/>
      <c r="P947" s="214"/>
      <c r="Q947" s="214"/>
      <c r="R947" s="214" t="s">
        <v>744</v>
      </c>
      <c r="S947" s="214" t="s">
        <v>1074</v>
      </c>
      <c r="T947" s="214"/>
      <c r="U947" s="214" t="s">
        <v>1074</v>
      </c>
      <c r="V947" s="214"/>
    </row>
    <row r="948" spans="1:22">
      <c r="A948" s="214" t="s">
        <v>1727</v>
      </c>
      <c r="B948" s="214" t="s">
        <v>254</v>
      </c>
      <c r="C948" s="214">
        <v>-16.916399999999999</v>
      </c>
      <c r="D948" s="214">
        <v>-5.0292000000000003</v>
      </c>
      <c r="E948" s="214" t="s">
        <v>1076</v>
      </c>
      <c r="F948" s="214"/>
      <c r="G948" s="214"/>
      <c r="H948" s="214"/>
      <c r="I948" s="214"/>
      <c r="J948" s="214"/>
      <c r="K948" s="214"/>
      <c r="L948" s="214"/>
      <c r="M948" s="214"/>
      <c r="N948" s="214"/>
      <c r="O948" s="214"/>
      <c r="P948" s="214"/>
      <c r="Q948" s="214"/>
      <c r="R948" s="214"/>
      <c r="S948" s="214" t="s">
        <v>1074</v>
      </c>
      <c r="T948" s="214"/>
      <c r="U948" s="214" t="s">
        <v>1074</v>
      </c>
      <c r="V948" s="214"/>
    </row>
    <row r="949" spans="1:22">
      <c r="A949" s="214" t="s">
        <v>1728</v>
      </c>
      <c r="B949" s="214" t="s">
        <v>257</v>
      </c>
      <c r="C949" s="214">
        <v>-17.8308</v>
      </c>
      <c r="D949" s="214">
        <v>-5.9436</v>
      </c>
      <c r="E949" s="214" t="s">
        <v>1076</v>
      </c>
      <c r="F949" s="214"/>
      <c r="G949" s="214"/>
      <c r="H949" s="214"/>
      <c r="I949" s="214"/>
      <c r="J949" s="214"/>
      <c r="K949" s="214"/>
      <c r="L949" s="214"/>
      <c r="M949" s="214"/>
      <c r="N949" s="214"/>
      <c r="O949" s="214"/>
      <c r="P949" s="214"/>
      <c r="Q949" s="214"/>
      <c r="R949" s="214"/>
      <c r="S949" s="214" t="s">
        <v>1074</v>
      </c>
      <c r="T949" s="214"/>
      <c r="U949" s="214" t="s">
        <v>1074</v>
      </c>
      <c r="V949" s="214"/>
    </row>
    <row r="950" spans="1:22">
      <c r="A950" s="214" t="s">
        <v>1729</v>
      </c>
      <c r="B950" s="214" t="s">
        <v>260</v>
      </c>
      <c r="C950" s="214">
        <v>-17.8308</v>
      </c>
      <c r="D950" s="214">
        <v>-5.0292000000000003</v>
      </c>
      <c r="E950" s="214" t="s">
        <v>1076</v>
      </c>
      <c r="F950" s="214"/>
      <c r="G950" s="214"/>
      <c r="H950" s="214"/>
      <c r="I950" s="214"/>
      <c r="J950" s="214"/>
      <c r="K950" s="214"/>
      <c r="L950" s="214"/>
      <c r="M950" s="214"/>
      <c r="N950" s="214"/>
      <c r="O950" s="214"/>
      <c r="P950" s="214"/>
      <c r="Q950" s="214"/>
      <c r="R950" s="214"/>
      <c r="S950" s="214" t="s">
        <v>1074</v>
      </c>
      <c r="T950" s="214"/>
      <c r="U950" s="214" t="s">
        <v>1074</v>
      </c>
      <c r="V950" s="214"/>
    </row>
    <row r="951" spans="1:22">
      <c r="A951" s="207" t="s">
        <v>1730</v>
      </c>
      <c r="B951" s="207" t="s">
        <v>85</v>
      </c>
      <c r="C951" s="207">
        <v>-9.6012000000000004</v>
      </c>
      <c r="D951" s="207">
        <v>12.3444</v>
      </c>
      <c r="E951" s="207" t="s">
        <v>755</v>
      </c>
      <c r="F951" s="207" t="s">
        <v>751</v>
      </c>
      <c r="G951" s="207">
        <v>1</v>
      </c>
      <c r="H951" s="207"/>
      <c r="I951" s="207"/>
      <c r="J951" s="207"/>
      <c r="K951" s="207"/>
      <c r="L951" s="207"/>
      <c r="M951" s="207"/>
      <c r="N951" s="207"/>
      <c r="O951" s="207"/>
      <c r="P951" s="207"/>
      <c r="Q951" s="207">
        <v>25</v>
      </c>
      <c r="R951" s="207" t="s">
        <v>845</v>
      </c>
      <c r="S951" s="207" t="s">
        <v>1704</v>
      </c>
      <c r="T951" s="207"/>
      <c r="U951" s="207"/>
      <c r="V951" s="207" t="s">
        <v>1001</v>
      </c>
    </row>
    <row r="952" spans="1:22">
      <c r="A952" s="207" t="s">
        <v>1731</v>
      </c>
      <c r="B952" s="207" t="s">
        <v>93</v>
      </c>
      <c r="C952" s="207">
        <v>-9.6012000000000004</v>
      </c>
      <c r="D952" s="207">
        <v>13.258800000000001</v>
      </c>
      <c r="E952" s="207" t="s">
        <v>755</v>
      </c>
      <c r="F952" s="207" t="s">
        <v>751</v>
      </c>
      <c r="G952" s="207">
        <v>1</v>
      </c>
      <c r="H952" s="207"/>
      <c r="I952" s="207"/>
      <c r="J952" s="207"/>
      <c r="K952" s="207"/>
      <c r="L952" s="207"/>
      <c r="M952" s="207"/>
      <c r="N952" s="207"/>
      <c r="O952" s="207"/>
      <c r="P952" s="207"/>
      <c r="Q952" s="207">
        <v>25</v>
      </c>
      <c r="R952" s="207" t="s">
        <v>845</v>
      </c>
      <c r="S952" s="207" t="s">
        <v>1704</v>
      </c>
      <c r="T952" s="207"/>
      <c r="U952" s="207"/>
      <c r="V952" s="207" t="s">
        <v>1001</v>
      </c>
    </row>
    <row r="953" spans="1:22">
      <c r="A953" s="207" t="s">
        <v>1732</v>
      </c>
      <c r="B953" s="207" t="s">
        <v>99</v>
      </c>
      <c r="C953" s="207">
        <v>6.8579999999999997</v>
      </c>
      <c r="D953" s="207">
        <v>8.6867999999999999</v>
      </c>
      <c r="E953" s="207" t="s">
        <v>1076</v>
      </c>
      <c r="F953" s="207" t="s">
        <v>751</v>
      </c>
      <c r="G953" s="207">
        <v>1</v>
      </c>
      <c r="H953" s="207"/>
      <c r="I953" s="207"/>
      <c r="J953" s="207"/>
      <c r="K953" s="207"/>
      <c r="L953" s="207"/>
      <c r="M953" s="207"/>
      <c r="N953" s="207"/>
      <c r="O953" s="207"/>
      <c r="P953" s="207"/>
      <c r="Q953" s="207">
        <v>30</v>
      </c>
      <c r="R953" s="207" t="s">
        <v>845</v>
      </c>
      <c r="S953" s="207" t="s">
        <v>1733</v>
      </c>
      <c r="T953" s="207"/>
      <c r="U953" s="207"/>
      <c r="V953" s="207" t="s">
        <v>1001</v>
      </c>
    </row>
    <row r="954" spans="1:22">
      <c r="A954" s="207" t="s">
        <v>1734</v>
      </c>
      <c r="B954" s="207" t="s">
        <v>107</v>
      </c>
      <c r="C954" s="207">
        <v>-17.8308</v>
      </c>
      <c r="D954" s="207">
        <v>-3.2004000000000001</v>
      </c>
      <c r="E954" s="207" t="s">
        <v>1076</v>
      </c>
      <c r="F954" s="207" t="s">
        <v>751</v>
      </c>
      <c r="G954" s="207">
        <v>1</v>
      </c>
      <c r="H954" s="207"/>
      <c r="I954" s="207"/>
      <c r="J954" s="207"/>
      <c r="K954" s="207"/>
      <c r="L954" s="207"/>
      <c r="M954" s="207"/>
      <c r="N954" s="207"/>
      <c r="O954" s="207"/>
      <c r="P954" s="207"/>
      <c r="Q954" s="207">
        <v>25</v>
      </c>
      <c r="R954" s="207" t="s">
        <v>1703</v>
      </c>
      <c r="S954" s="207" t="s">
        <v>1704</v>
      </c>
      <c r="T954" s="207"/>
      <c r="U954" s="207"/>
      <c r="V954" s="207" t="s">
        <v>1001</v>
      </c>
    </row>
    <row r="955" spans="1:22">
      <c r="A955" s="207" t="s">
        <v>1735</v>
      </c>
      <c r="B955" s="207" t="s">
        <v>114</v>
      </c>
      <c r="C955" s="207">
        <v>13.258800000000001</v>
      </c>
      <c r="D955" s="207">
        <v>-7.7724000000000002</v>
      </c>
      <c r="E955" s="207" t="s">
        <v>1076</v>
      </c>
      <c r="F955" s="207" t="s">
        <v>751</v>
      </c>
      <c r="G955" s="207">
        <v>1</v>
      </c>
      <c r="H955" s="207"/>
      <c r="I955" s="207"/>
      <c r="J955" s="207"/>
      <c r="K955" s="207"/>
      <c r="L955" s="207"/>
      <c r="M955" s="207"/>
      <c r="N955" s="207"/>
      <c r="O955" s="207"/>
      <c r="P955" s="207"/>
      <c r="Q955" s="207">
        <v>25</v>
      </c>
      <c r="R955" s="207" t="s">
        <v>1703</v>
      </c>
      <c r="S955" s="207" t="s">
        <v>1704</v>
      </c>
      <c r="T955" s="207"/>
      <c r="U955" s="207"/>
      <c r="V955" s="207" t="s">
        <v>1001</v>
      </c>
    </row>
    <row r="956" spans="1:22">
      <c r="A956" s="207" t="s">
        <v>1736</v>
      </c>
      <c r="B956" s="207" t="s">
        <v>124</v>
      </c>
      <c r="C956" s="207">
        <v>-14.1732</v>
      </c>
      <c r="D956" s="207">
        <v>-3.2004000000000001</v>
      </c>
      <c r="E956" s="207" t="s">
        <v>1076</v>
      </c>
      <c r="F956" s="207" t="s">
        <v>751</v>
      </c>
      <c r="G956" s="207">
        <v>1</v>
      </c>
      <c r="H956" s="207"/>
      <c r="I956" s="207"/>
      <c r="J956" s="207"/>
      <c r="K956" s="207"/>
      <c r="L956" s="207"/>
      <c r="M956" s="207"/>
      <c r="N956" s="207"/>
      <c r="O956" s="207"/>
      <c r="P956" s="207"/>
      <c r="Q956" s="207">
        <v>25</v>
      </c>
      <c r="R956" s="207" t="s">
        <v>1703</v>
      </c>
      <c r="S956" s="207" t="s">
        <v>1704</v>
      </c>
      <c r="T956" s="207"/>
      <c r="U956" s="207"/>
      <c r="V956" s="207" t="s">
        <v>1001</v>
      </c>
    </row>
    <row r="957" spans="1:22">
      <c r="A957" s="207" t="s">
        <v>1737</v>
      </c>
      <c r="B957" s="207" t="s">
        <v>131</v>
      </c>
      <c r="C957" s="207">
        <v>14.1732</v>
      </c>
      <c r="D957" s="207">
        <v>-7.7724000000000002</v>
      </c>
      <c r="E957" s="207" t="s">
        <v>1076</v>
      </c>
      <c r="F957" s="207" t="s">
        <v>751</v>
      </c>
      <c r="G957" s="207">
        <v>1</v>
      </c>
      <c r="H957" s="207"/>
      <c r="I957" s="207"/>
      <c r="J957" s="207"/>
      <c r="K957" s="207"/>
      <c r="L957" s="207"/>
      <c r="M957" s="207"/>
      <c r="N957" s="207"/>
      <c r="O957" s="207"/>
      <c r="P957" s="207"/>
      <c r="Q957" s="207">
        <v>25</v>
      </c>
      <c r="R957" s="207" t="s">
        <v>1703</v>
      </c>
      <c r="S957" s="207" t="s">
        <v>1704</v>
      </c>
      <c r="T957" s="207"/>
      <c r="U957" s="207"/>
      <c r="V957" s="207" t="s">
        <v>1001</v>
      </c>
    </row>
    <row r="958" spans="1:22">
      <c r="A958" s="207" t="s">
        <v>1738</v>
      </c>
      <c r="B958" s="207" t="s">
        <v>139</v>
      </c>
      <c r="C958" s="207">
        <v>-15.0876</v>
      </c>
      <c r="D958" s="207">
        <v>-2.286</v>
      </c>
      <c r="E958" s="207" t="s">
        <v>1076</v>
      </c>
      <c r="F958" s="207" t="s">
        <v>751</v>
      </c>
      <c r="G958" s="207">
        <v>1</v>
      </c>
      <c r="H958" s="207"/>
      <c r="I958" s="207"/>
      <c r="J958" s="207"/>
      <c r="K958" s="207"/>
      <c r="L958" s="207"/>
      <c r="M958" s="207"/>
      <c r="N958" s="207"/>
      <c r="O958" s="207"/>
      <c r="P958" s="207"/>
      <c r="Q958" s="207">
        <v>25</v>
      </c>
      <c r="R958" s="207" t="s">
        <v>1703</v>
      </c>
      <c r="S958" s="207" t="s">
        <v>1704</v>
      </c>
      <c r="T958" s="207"/>
      <c r="U958" s="207"/>
      <c r="V958" s="207" t="s">
        <v>1001</v>
      </c>
    </row>
    <row r="959" spans="1:22">
      <c r="A959" s="207" t="s">
        <v>1739</v>
      </c>
      <c r="B959" s="207" t="s">
        <v>147</v>
      </c>
      <c r="C959" s="207">
        <v>17.8308</v>
      </c>
      <c r="D959" s="207">
        <v>-5.0292000000000003</v>
      </c>
      <c r="E959" s="207" t="s">
        <v>1076</v>
      </c>
      <c r="F959" s="207" t="s">
        <v>751</v>
      </c>
      <c r="G959" s="207">
        <v>1</v>
      </c>
      <c r="H959" s="207"/>
      <c r="I959" s="207"/>
      <c r="J959" s="207"/>
      <c r="K959" s="207"/>
      <c r="L959" s="207"/>
      <c r="M959" s="207"/>
      <c r="N959" s="207"/>
      <c r="O959" s="207"/>
      <c r="P959" s="207"/>
      <c r="Q959" s="207">
        <v>20</v>
      </c>
      <c r="R959" s="207" t="s">
        <v>1703</v>
      </c>
      <c r="S959" s="207" t="s">
        <v>1740</v>
      </c>
      <c r="T959" s="207"/>
      <c r="U959" s="207"/>
      <c r="V959" s="207" t="s">
        <v>1001</v>
      </c>
    </row>
    <row r="960" spans="1:22">
      <c r="A960" s="207" t="s">
        <v>1741</v>
      </c>
      <c r="B960" s="207" t="s">
        <v>154</v>
      </c>
      <c r="C960" s="207">
        <v>16.001999999999999</v>
      </c>
      <c r="D960" s="207">
        <v>-5.9436</v>
      </c>
      <c r="E960" s="207" t="s">
        <v>1076</v>
      </c>
      <c r="F960" s="207" t="s">
        <v>751</v>
      </c>
      <c r="G960" s="207">
        <v>1</v>
      </c>
      <c r="H960" s="207"/>
      <c r="I960" s="207"/>
      <c r="J960" s="207"/>
      <c r="K960" s="207"/>
      <c r="L960" s="207"/>
      <c r="M960" s="207"/>
      <c r="N960" s="207"/>
      <c r="O960" s="207"/>
      <c r="P960" s="207"/>
      <c r="Q960" s="207">
        <v>20</v>
      </c>
      <c r="R960" s="207" t="s">
        <v>1703</v>
      </c>
      <c r="S960" s="207" t="s">
        <v>1704</v>
      </c>
      <c r="T960" s="207"/>
      <c r="U960" s="207"/>
      <c r="V960" s="207" t="s">
        <v>1001</v>
      </c>
    </row>
    <row r="961" spans="1:22">
      <c r="A961" s="207" t="s">
        <v>1742</v>
      </c>
      <c r="B961" s="207" t="s">
        <v>1743</v>
      </c>
      <c r="C961" s="207">
        <v>-12.3444</v>
      </c>
      <c r="D961" s="207">
        <v>0.4572</v>
      </c>
      <c r="E961" s="207" t="s">
        <v>1076</v>
      </c>
      <c r="F961" s="207" t="s">
        <v>743</v>
      </c>
      <c r="G961" s="207"/>
      <c r="H961" s="207"/>
      <c r="I961" s="207"/>
      <c r="J961" s="207"/>
      <c r="K961" s="207"/>
      <c r="L961" s="207"/>
      <c r="M961" s="207"/>
      <c r="N961" s="207"/>
      <c r="O961" s="207"/>
      <c r="P961" s="207"/>
      <c r="Q961" s="207">
        <v>20</v>
      </c>
      <c r="R961" s="207"/>
      <c r="S961" s="207" t="s">
        <v>1744</v>
      </c>
      <c r="T961" s="207"/>
      <c r="U961" s="207"/>
      <c r="V961" s="207"/>
    </row>
    <row r="962" spans="1:22">
      <c r="A962" s="207" t="s">
        <v>1745</v>
      </c>
      <c r="B962" s="207" t="s">
        <v>160</v>
      </c>
      <c r="C962" s="207">
        <v>16.001999999999999</v>
      </c>
      <c r="D962" s="207">
        <v>-5.0292000000000003</v>
      </c>
      <c r="E962" s="207" t="s">
        <v>1076</v>
      </c>
      <c r="F962" s="207" t="s">
        <v>751</v>
      </c>
      <c r="G962" s="207">
        <v>1</v>
      </c>
      <c r="H962" s="207"/>
      <c r="I962" s="207"/>
      <c r="J962" s="207"/>
      <c r="K962" s="207"/>
      <c r="L962" s="207"/>
      <c r="M962" s="207"/>
      <c r="N962" s="207"/>
      <c r="O962" s="207"/>
      <c r="P962" s="207"/>
      <c r="Q962" s="207">
        <v>20</v>
      </c>
      <c r="R962" s="207" t="s">
        <v>1703</v>
      </c>
      <c r="S962" s="207" t="s">
        <v>1740</v>
      </c>
      <c r="T962" s="207"/>
      <c r="U962" s="207"/>
      <c r="V962" s="207" t="s">
        <v>1001</v>
      </c>
    </row>
    <row r="963" spans="1:22">
      <c r="A963" s="207" t="s">
        <v>1746</v>
      </c>
      <c r="B963" s="207" t="s">
        <v>167</v>
      </c>
      <c r="C963" s="207">
        <v>16.916399999999999</v>
      </c>
      <c r="D963" s="207">
        <v>-5.0292000000000003</v>
      </c>
      <c r="E963" s="207" t="s">
        <v>1076</v>
      </c>
      <c r="F963" s="207" t="s">
        <v>751</v>
      </c>
      <c r="G963" s="207">
        <v>1</v>
      </c>
      <c r="H963" s="207"/>
      <c r="I963" s="207"/>
      <c r="J963" s="207"/>
      <c r="K963" s="207"/>
      <c r="L963" s="207"/>
      <c r="M963" s="207"/>
      <c r="N963" s="207"/>
      <c r="O963" s="207"/>
      <c r="P963" s="207"/>
      <c r="Q963" s="207">
        <v>20</v>
      </c>
      <c r="R963" s="207" t="s">
        <v>1703</v>
      </c>
      <c r="S963" s="207" t="s">
        <v>1704</v>
      </c>
      <c r="T963" s="207"/>
      <c r="U963" s="207"/>
      <c r="V963" s="207" t="s">
        <v>1001</v>
      </c>
    </row>
    <row r="964" spans="1:22">
      <c r="A964" s="207" t="s">
        <v>1747</v>
      </c>
      <c r="B964" s="207" t="s">
        <v>172</v>
      </c>
      <c r="C964" s="207">
        <v>-8.6867999999999999</v>
      </c>
      <c r="D964" s="207">
        <v>-11.43</v>
      </c>
      <c r="E964" s="207" t="s">
        <v>1076</v>
      </c>
      <c r="F964" s="207" t="s">
        <v>751</v>
      </c>
      <c r="G964" s="207">
        <v>1</v>
      </c>
      <c r="H964" s="207"/>
      <c r="I964" s="207"/>
      <c r="J964" s="207"/>
      <c r="K964" s="207"/>
      <c r="L964" s="207"/>
      <c r="M964" s="207"/>
      <c r="N964" s="207"/>
      <c r="O964" s="207"/>
      <c r="P964" s="207"/>
      <c r="Q964" s="207">
        <v>30</v>
      </c>
      <c r="R964" s="207" t="s">
        <v>1748</v>
      </c>
      <c r="S964" s="207" t="s">
        <v>1733</v>
      </c>
      <c r="T964" s="207"/>
      <c r="U964" s="207"/>
      <c r="V964" s="207" t="s">
        <v>1001</v>
      </c>
    </row>
    <row r="965" spans="1:22">
      <c r="A965" s="207" t="s">
        <v>1749</v>
      </c>
      <c r="B965" s="207" t="s">
        <v>178</v>
      </c>
      <c r="C965" s="207">
        <v>-8.6867999999999999</v>
      </c>
      <c r="D965" s="207">
        <v>-10.515599999999999</v>
      </c>
      <c r="E965" s="207" t="s">
        <v>1076</v>
      </c>
      <c r="F965" s="207" t="s">
        <v>751</v>
      </c>
      <c r="G965" s="207">
        <v>1</v>
      </c>
      <c r="H965" s="207"/>
      <c r="I965" s="207"/>
      <c r="J965" s="207"/>
      <c r="K965" s="207"/>
      <c r="L965" s="207"/>
      <c r="M965" s="207"/>
      <c r="N965" s="207"/>
      <c r="O965" s="207"/>
      <c r="P965" s="207"/>
      <c r="Q965" s="207">
        <v>30</v>
      </c>
      <c r="R965" s="207" t="s">
        <v>1748</v>
      </c>
      <c r="S965" s="207" t="s">
        <v>1733</v>
      </c>
      <c r="T965" s="207"/>
      <c r="U965" s="207"/>
      <c r="V965" s="207" t="s">
        <v>1001</v>
      </c>
    </row>
    <row r="966" spans="1:22">
      <c r="A966" s="207" t="s">
        <v>1750</v>
      </c>
      <c r="B966" s="207" t="s">
        <v>184</v>
      </c>
      <c r="C966" s="207">
        <v>-8.6867999999999999</v>
      </c>
      <c r="D966" s="207">
        <v>-13.258800000000001</v>
      </c>
      <c r="E966" s="207" t="s">
        <v>1076</v>
      </c>
      <c r="F966" s="207" t="s">
        <v>751</v>
      </c>
      <c r="G966" s="207">
        <v>1</v>
      </c>
      <c r="H966" s="207"/>
      <c r="I966" s="207"/>
      <c r="J966" s="207"/>
      <c r="K966" s="207"/>
      <c r="L966" s="207"/>
      <c r="M966" s="207"/>
      <c r="N966" s="207"/>
      <c r="O966" s="207"/>
      <c r="P966" s="207"/>
      <c r="Q966" s="207">
        <v>30</v>
      </c>
      <c r="R966" s="207" t="s">
        <v>1748</v>
      </c>
      <c r="S966" s="207" t="s">
        <v>1733</v>
      </c>
      <c r="T966" s="207"/>
      <c r="U966" s="207"/>
      <c r="V966" s="207" t="s">
        <v>1001</v>
      </c>
    </row>
    <row r="967" spans="1:22">
      <c r="A967" s="207" t="s">
        <v>1751</v>
      </c>
      <c r="B967" s="207" t="s">
        <v>190</v>
      </c>
      <c r="C967" s="207">
        <v>-8.6867999999999999</v>
      </c>
      <c r="D967" s="207">
        <v>-12.3444</v>
      </c>
      <c r="E967" s="207" t="s">
        <v>1076</v>
      </c>
      <c r="F967" s="207" t="s">
        <v>751</v>
      </c>
      <c r="G967" s="207">
        <v>1</v>
      </c>
      <c r="H967" s="207"/>
      <c r="I967" s="207"/>
      <c r="J967" s="207"/>
      <c r="K967" s="207"/>
      <c r="L967" s="207"/>
      <c r="M967" s="207"/>
      <c r="N967" s="207"/>
      <c r="O967" s="207"/>
      <c r="P967" s="207"/>
      <c r="Q967" s="207">
        <v>30</v>
      </c>
      <c r="R967" s="207" t="s">
        <v>1748</v>
      </c>
      <c r="S967" s="207" t="s">
        <v>1733</v>
      </c>
      <c r="T967" s="207"/>
      <c r="U967" s="207"/>
      <c r="V967" s="207" t="s">
        <v>1001</v>
      </c>
    </row>
    <row r="968" spans="1:22">
      <c r="A968" s="207" t="s">
        <v>1752</v>
      </c>
      <c r="B968" s="207" t="s">
        <v>201</v>
      </c>
      <c r="C968" s="207">
        <v>6.8579999999999997</v>
      </c>
      <c r="D968" s="207">
        <v>9.6012000000000004</v>
      </c>
      <c r="E968" s="207" t="s">
        <v>1076</v>
      </c>
      <c r="F968" s="207" t="s">
        <v>751</v>
      </c>
      <c r="G968" s="207">
        <v>1</v>
      </c>
      <c r="H968" s="207"/>
      <c r="I968" s="207"/>
      <c r="J968" s="207"/>
      <c r="K968" s="207"/>
      <c r="L968" s="207"/>
      <c r="M968" s="207"/>
      <c r="N968" s="207"/>
      <c r="O968" s="207"/>
      <c r="P968" s="207"/>
      <c r="Q968" s="207">
        <v>30</v>
      </c>
      <c r="R968" s="207" t="s">
        <v>1748</v>
      </c>
      <c r="S968" s="207" t="s">
        <v>1733</v>
      </c>
      <c r="T968" s="207"/>
      <c r="U968" s="207"/>
      <c r="V968" s="207" t="s">
        <v>1001</v>
      </c>
    </row>
    <row r="969" spans="1:22">
      <c r="A969" s="207" t="s">
        <v>1753</v>
      </c>
      <c r="B969" s="207" t="s">
        <v>208</v>
      </c>
      <c r="C969" s="207">
        <v>7.7724000000000002</v>
      </c>
      <c r="D969" s="207">
        <v>12.3444</v>
      </c>
      <c r="E969" s="207" t="s">
        <v>1076</v>
      </c>
      <c r="F969" s="207" t="s">
        <v>751</v>
      </c>
      <c r="G969" s="207">
        <v>1</v>
      </c>
      <c r="H969" s="207"/>
      <c r="I969" s="207"/>
      <c r="J969" s="207"/>
      <c r="K969" s="207"/>
      <c r="L969" s="207"/>
      <c r="M969" s="207"/>
      <c r="N969" s="207"/>
      <c r="O969" s="207"/>
      <c r="P969" s="207"/>
      <c r="Q969" s="207">
        <v>30</v>
      </c>
      <c r="R969" s="207" t="s">
        <v>1748</v>
      </c>
      <c r="S969" s="207" t="s">
        <v>1733</v>
      </c>
      <c r="T969" s="207"/>
      <c r="U969" s="207"/>
      <c r="V969" s="207" t="s">
        <v>1001</v>
      </c>
    </row>
    <row r="970" spans="1:22">
      <c r="A970" s="207" t="s">
        <v>1754</v>
      </c>
      <c r="B970" s="207" t="s">
        <v>211</v>
      </c>
      <c r="C970" s="207">
        <v>7.7724000000000002</v>
      </c>
      <c r="D970" s="207">
        <v>11.43</v>
      </c>
      <c r="E970" s="207" t="s">
        <v>1076</v>
      </c>
      <c r="F970" s="207" t="s">
        <v>751</v>
      </c>
      <c r="G970" s="207">
        <v>1</v>
      </c>
      <c r="H970" s="207"/>
      <c r="I970" s="207"/>
      <c r="J970" s="207"/>
      <c r="K970" s="207"/>
      <c r="L970" s="207"/>
      <c r="M970" s="207"/>
      <c r="N970" s="207"/>
      <c r="O970" s="207"/>
      <c r="P970" s="207"/>
      <c r="Q970" s="207">
        <v>30</v>
      </c>
      <c r="R970" s="207" t="s">
        <v>1748</v>
      </c>
      <c r="S970" s="207" t="s">
        <v>1733</v>
      </c>
      <c r="T970" s="207"/>
      <c r="U970" s="207"/>
      <c r="V970" s="207" t="s">
        <v>1001</v>
      </c>
    </row>
    <row r="971" spans="1:22">
      <c r="A971" s="207" t="s">
        <v>1755</v>
      </c>
      <c r="B971" s="207" t="s">
        <v>217</v>
      </c>
      <c r="C971" s="207">
        <v>7.7724000000000002</v>
      </c>
      <c r="D971" s="207">
        <v>10.515599999999999</v>
      </c>
      <c r="E971" s="207" t="s">
        <v>1076</v>
      </c>
      <c r="F971" s="207" t="s">
        <v>751</v>
      </c>
      <c r="G971" s="207">
        <v>1</v>
      </c>
      <c r="H971" s="207"/>
      <c r="I971" s="207"/>
      <c r="J971" s="207"/>
      <c r="K971" s="207"/>
      <c r="L971" s="207"/>
      <c r="M971" s="207"/>
      <c r="N971" s="207"/>
      <c r="O971" s="207"/>
      <c r="P971" s="207"/>
      <c r="Q971" s="207">
        <v>30</v>
      </c>
      <c r="R971" s="207" t="s">
        <v>1748</v>
      </c>
      <c r="S971" s="207" t="s">
        <v>1733</v>
      </c>
      <c r="T971" s="207"/>
      <c r="U971" s="207"/>
      <c r="V971" s="207" t="s">
        <v>1001</v>
      </c>
    </row>
    <row r="972" spans="1:22">
      <c r="A972" s="207" t="s">
        <v>1756</v>
      </c>
      <c r="B972" s="207" t="s">
        <v>220</v>
      </c>
      <c r="C972" s="207">
        <v>8.6867999999999999</v>
      </c>
      <c r="D972" s="207">
        <v>14.1732</v>
      </c>
      <c r="E972" s="207" t="s">
        <v>1076</v>
      </c>
      <c r="F972" s="207" t="s">
        <v>751</v>
      </c>
      <c r="G972" s="207">
        <v>1</v>
      </c>
      <c r="H972" s="207"/>
      <c r="I972" s="207"/>
      <c r="J972" s="207"/>
      <c r="K972" s="207"/>
      <c r="L972" s="207"/>
      <c r="M972" s="207"/>
      <c r="N972" s="207"/>
      <c r="O972" s="207"/>
      <c r="P972" s="207"/>
      <c r="Q972" s="207">
        <v>30</v>
      </c>
      <c r="R972" s="207" t="s">
        <v>1748</v>
      </c>
      <c r="S972" s="207" t="s">
        <v>1733</v>
      </c>
      <c r="T972" s="207"/>
      <c r="U972" s="207"/>
      <c r="V972" s="207" t="s">
        <v>1001</v>
      </c>
    </row>
    <row r="973" spans="1:22">
      <c r="A973" s="207" t="s">
        <v>1757</v>
      </c>
      <c r="B973" s="207" t="s">
        <v>224</v>
      </c>
      <c r="C973" s="207">
        <v>8.6867999999999999</v>
      </c>
      <c r="D973" s="207">
        <v>13.258800000000001</v>
      </c>
      <c r="E973" s="207" t="s">
        <v>1076</v>
      </c>
      <c r="F973" s="207" t="s">
        <v>751</v>
      </c>
      <c r="G973" s="207">
        <v>1</v>
      </c>
      <c r="H973" s="207"/>
      <c r="I973" s="207"/>
      <c r="J973" s="207"/>
      <c r="K973" s="207"/>
      <c r="L973" s="207"/>
      <c r="M973" s="207"/>
      <c r="N973" s="207"/>
      <c r="O973" s="207"/>
      <c r="P973" s="207"/>
      <c r="Q973" s="207">
        <v>30</v>
      </c>
      <c r="R973" s="207" t="s">
        <v>1748</v>
      </c>
      <c r="S973" s="207" t="s">
        <v>1733</v>
      </c>
      <c r="T973" s="207"/>
      <c r="U973" s="207"/>
      <c r="V973" s="207" t="s">
        <v>1001</v>
      </c>
    </row>
    <row r="974" spans="1:22">
      <c r="A974" s="207" t="s">
        <v>1758</v>
      </c>
      <c r="B974" s="207" t="s">
        <v>228</v>
      </c>
      <c r="C974" s="207">
        <v>8.6867999999999999</v>
      </c>
      <c r="D974" s="207">
        <v>12.3444</v>
      </c>
      <c r="E974" s="207" t="s">
        <v>1076</v>
      </c>
      <c r="F974" s="207" t="s">
        <v>751</v>
      </c>
      <c r="G974" s="207">
        <v>1</v>
      </c>
      <c r="H974" s="207"/>
      <c r="I974" s="207"/>
      <c r="J974" s="207"/>
      <c r="K974" s="207"/>
      <c r="L974" s="207"/>
      <c r="M974" s="207"/>
      <c r="N974" s="207"/>
      <c r="O974" s="207"/>
      <c r="P974" s="207"/>
      <c r="Q974" s="207">
        <v>30</v>
      </c>
      <c r="R974" s="207" t="s">
        <v>1748</v>
      </c>
      <c r="S974" s="207" t="s">
        <v>1733</v>
      </c>
      <c r="T974" s="207"/>
      <c r="U974" s="207"/>
      <c r="V974" s="207" t="s">
        <v>1001</v>
      </c>
    </row>
    <row r="975" spans="1:22">
      <c r="A975" s="207" t="s">
        <v>1759</v>
      </c>
      <c r="B975" s="207" t="s">
        <v>232</v>
      </c>
      <c r="C975" s="207">
        <v>8.6867999999999999</v>
      </c>
      <c r="D975" s="207">
        <v>11.43</v>
      </c>
      <c r="E975" s="207" t="s">
        <v>1076</v>
      </c>
      <c r="F975" s="207" t="s">
        <v>751</v>
      </c>
      <c r="G975" s="207">
        <v>1</v>
      </c>
      <c r="H975" s="207"/>
      <c r="I975" s="207"/>
      <c r="J975" s="207"/>
      <c r="K975" s="207"/>
      <c r="L975" s="207"/>
      <c r="M975" s="207"/>
      <c r="N975" s="207"/>
      <c r="O975" s="207"/>
      <c r="P975" s="207"/>
      <c r="Q975" s="207">
        <v>30</v>
      </c>
      <c r="R975" s="207" t="s">
        <v>1748</v>
      </c>
      <c r="S975" s="207" t="s">
        <v>1733</v>
      </c>
      <c r="T975" s="207"/>
      <c r="U975" s="207"/>
      <c r="V975" s="207" t="s">
        <v>1001</v>
      </c>
    </row>
    <row r="976" spans="1:22">
      <c r="A976" s="207" t="s">
        <v>1760</v>
      </c>
      <c r="B976" s="207" t="s">
        <v>236</v>
      </c>
      <c r="C976" s="207">
        <v>-8.6867999999999999</v>
      </c>
      <c r="D976" s="207">
        <v>-15.0876</v>
      </c>
      <c r="E976" s="207" t="s">
        <v>1076</v>
      </c>
      <c r="F976" s="207" t="s">
        <v>751</v>
      </c>
      <c r="G976" s="207">
        <v>1</v>
      </c>
      <c r="H976" s="207"/>
      <c r="I976" s="207"/>
      <c r="J976" s="207"/>
      <c r="K976" s="207"/>
      <c r="L976" s="207"/>
      <c r="M976" s="207"/>
      <c r="N976" s="207"/>
      <c r="O976" s="207"/>
      <c r="P976" s="207"/>
      <c r="Q976" s="207">
        <v>30</v>
      </c>
      <c r="R976" s="207" t="s">
        <v>1748</v>
      </c>
      <c r="S976" s="207" t="s">
        <v>1733</v>
      </c>
      <c r="T976" s="207"/>
      <c r="U976" s="207"/>
      <c r="V976" s="207" t="s">
        <v>1001</v>
      </c>
    </row>
    <row r="977" spans="1:22">
      <c r="A977" s="207" t="s">
        <v>1761</v>
      </c>
      <c r="B977" s="207" t="s">
        <v>240</v>
      </c>
      <c r="C977" s="207">
        <v>-8.6867999999999999</v>
      </c>
      <c r="D977" s="207">
        <v>-14.1732</v>
      </c>
      <c r="E977" s="207" t="s">
        <v>1076</v>
      </c>
      <c r="F977" s="207" t="s">
        <v>751</v>
      </c>
      <c r="G977" s="207">
        <v>1</v>
      </c>
      <c r="H977" s="207"/>
      <c r="I977" s="207"/>
      <c r="J977" s="207"/>
      <c r="K977" s="207"/>
      <c r="L977" s="207"/>
      <c r="M977" s="207"/>
      <c r="N977" s="207"/>
      <c r="O977" s="207"/>
      <c r="P977" s="207"/>
      <c r="Q977" s="207">
        <v>30</v>
      </c>
      <c r="R977" s="207" t="s">
        <v>1748</v>
      </c>
      <c r="S977" s="207" t="s">
        <v>1733</v>
      </c>
      <c r="T977" s="207"/>
      <c r="U977" s="207"/>
      <c r="V977" s="207" t="s">
        <v>1001</v>
      </c>
    </row>
    <row r="978" spans="1:22">
      <c r="A978" s="207" t="s">
        <v>1762</v>
      </c>
      <c r="B978" s="207" t="s">
        <v>243</v>
      </c>
      <c r="C978" s="207">
        <v>16.001999999999999</v>
      </c>
      <c r="D978" s="207">
        <v>-16.001999999999999</v>
      </c>
      <c r="E978" s="207" t="s">
        <v>1076</v>
      </c>
      <c r="F978" s="207" t="s">
        <v>751</v>
      </c>
      <c r="G978" s="207">
        <v>1</v>
      </c>
      <c r="H978" s="207"/>
      <c r="I978" s="207"/>
      <c r="J978" s="207"/>
      <c r="K978" s="207"/>
      <c r="L978" s="207"/>
      <c r="M978" s="207"/>
      <c r="N978" s="207"/>
      <c r="O978" s="207"/>
      <c r="P978" s="207"/>
      <c r="Q978" s="207">
        <v>30</v>
      </c>
      <c r="R978" s="207" t="s">
        <v>1748</v>
      </c>
      <c r="S978" s="207" t="s">
        <v>1704</v>
      </c>
      <c r="T978" s="207"/>
      <c r="U978" s="207"/>
      <c r="V978" s="207" t="s">
        <v>1001</v>
      </c>
    </row>
    <row r="979" spans="1:22">
      <c r="A979" s="207" t="s">
        <v>1763</v>
      </c>
      <c r="B979" s="207" t="s">
        <v>247</v>
      </c>
      <c r="C979" s="207">
        <v>17.8308</v>
      </c>
      <c r="D979" s="207">
        <v>-13.258800000000001</v>
      </c>
      <c r="E979" s="207" t="s">
        <v>1076</v>
      </c>
      <c r="F979" s="207" t="s">
        <v>751</v>
      </c>
      <c r="G979" s="207">
        <v>1</v>
      </c>
      <c r="H979" s="207"/>
      <c r="I979" s="207"/>
      <c r="J979" s="207"/>
      <c r="K979" s="207"/>
      <c r="L979" s="207"/>
      <c r="M979" s="207"/>
      <c r="N979" s="207"/>
      <c r="O979" s="207"/>
      <c r="P979" s="207"/>
      <c r="Q979" s="207">
        <v>30</v>
      </c>
      <c r="R979" s="207" t="s">
        <v>1748</v>
      </c>
      <c r="S979" s="207" t="s">
        <v>1704</v>
      </c>
      <c r="T979" s="207"/>
      <c r="U979" s="207"/>
      <c r="V979" s="207" t="s">
        <v>1001</v>
      </c>
    </row>
    <row r="980" spans="1:22">
      <c r="A980" s="207" t="s">
        <v>1764</v>
      </c>
      <c r="B980" s="207" t="s">
        <v>250</v>
      </c>
      <c r="C980" s="207">
        <v>13.258800000000001</v>
      </c>
      <c r="D980" s="207">
        <v>-16.001999999999999</v>
      </c>
      <c r="E980" s="207" t="s">
        <v>1076</v>
      </c>
      <c r="F980" s="207" t="s">
        <v>751</v>
      </c>
      <c r="G980" s="207">
        <v>1</v>
      </c>
      <c r="H980" s="207"/>
      <c r="I980" s="207"/>
      <c r="J980" s="207"/>
      <c r="K980" s="207"/>
      <c r="L980" s="207"/>
      <c r="M980" s="207"/>
      <c r="N980" s="207"/>
      <c r="O980" s="207"/>
      <c r="P980" s="207"/>
      <c r="Q980" s="207">
        <v>30</v>
      </c>
      <c r="R980" s="207" t="s">
        <v>1748</v>
      </c>
      <c r="S980" s="207" t="s">
        <v>1733</v>
      </c>
      <c r="T980" s="207"/>
      <c r="U980" s="207"/>
      <c r="V980" s="207" t="s">
        <v>1001</v>
      </c>
    </row>
    <row r="981" spans="1:22">
      <c r="A981" s="207" t="s">
        <v>1765</v>
      </c>
      <c r="B981" s="207" t="s">
        <v>253</v>
      </c>
      <c r="C981" s="207">
        <v>14.1732</v>
      </c>
      <c r="D981" s="207">
        <v>-16.001999999999999</v>
      </c>
      <c r="E981" s="207" t="s">
        <v>1076</v>
      </c>
      <c r="F981" s="207" t="s">
        <v>751</v>
      </c>
      <c r="G981" s="207">
        <v>1</v>
      </c>
      <c r="H981" s="207"/>
      <c r="I981" s="207"/>
      <c r="J981" s="207"/>
      <c r="K981" s="207"/>
      <c r="L981" s="207"/>
      <c r="M981" s="207"/>
      <c r="N981" s="207"/>
      <c r="O981" s="207"/>
      <c r="P981" s="207"/>
      <c r="Q981" s="207">
        <v>30</v>
      </c>
      <c r="R981" s="207" t="s">
        <v>1748</v>
      </c>
      <c r="S981" s="207" t="s">
        <v>1704</v>
      </c>
      <c r="T981" s="207"/>
      <c r="U981" s="207"/>
      <c r="V981" s="207" t="s">
        <v>1001</v>
      </c>
    </row>
    <row r="982" spans="1:22">
      <c r="A982" s="207" t="s">
        <v>1766</v>
      </c>
      <c r="B982" s="207" t="s">
        <v>256</v>
      </c>
      <c r="C982" s="207">
        <v>13.258800000000001</v>
      </c>
      <c r="D982" s="207">
        <v>-15.0876</v>
      </c>
      <c r="E982" s="207" t="s">
        <v>1076</v>
      </c>
      <c r="F982" s="207" t="s">
        <v>751</v>
      </c>
      <c r="G982" s="207">
        <v>1</v>
      </c>
      <c r="H982" s="207"/>
      <c r="I982" s="207"/>
      <c r="J982" s="207"/>
      <c r="K982" s="207"/>
      <c r="L982" s="207"/>
      <c r="M982" s="207"/>
      <c r="N982" s="207"/>
      <c r="O982" s="207"/>
      <c r="P982" s="207"/>
      <c r="Q982" s="207">
        <v>30</v>
      </c>
      <c r="R982" s="207" t="s">
        <v>1748</v>
      </c>
      <c r="S982" s="207" t="s">
        <v>1733</v>
      </c>
      <c r="T982" s="207"/>
      <c r="U982" s="207"/>
      <c r="V982" s="207" t="s">
        <v>1001</v>
      </c>
    </row>
    <row r="983" spans="1:22">
      <c r="A983" s="207" t="s">
        <v>1767</v>
      </c>
      <c r="B983" s="207" t="s">
        <v>259</v>
      </c>
      <c r="C983" s="207">
        <v>15.0876</v>
      </c>
      <c r="D983" s="207">
        <v>-15.0876</v>
      </c>
      <c r="E983" s="207" t="s">
        <v>1076</v>
      </c>
      <c r="F983" s="207" t="s">
        <v>751</v>
      </c>
      <c r="G983" s="207">
        <v>1</v>
      </c>
      <c r="H983" s="207"/>
      <c r="I983" s="207"/>
      <c r="J983" s="207"/>
      <c r="K983" s="207"/>
      <c r="L983" s="207"/>
      <c r="M983" s="207"/>
      <c r="N983" s="207"/>
      <c r="O983" s="207"/>
      <c r="P983" s="207"/>
      <c r="Q983" s="207">
        <v>30</v>
      </c>
      <c r="R983" s="207" t="s">
        <v>1748</v>
      </c>
      <c r="S983" s="207" t="s">
        <v>1704</v>
      </c>
      <c r="T983" s="207"/>
      <c r="U983" s="207"/>
      <c r="V983" s="207" t="s">
        <v>1001</v>
      </c>
    </row>
    <row r="984" spans="1:22">
      <c r="A984" s="207" t="s">
        <v>1768</v>
      </c>
      <c r="B984" s="207" t="s">
        <v>262</v>
      </c>
      <c r="C984" s="207">
        <v>13.258800000000001</v>
      </c>
      <c r="D984" s="207">
        <v>-14.1732</v>
      </c>
      <c r="E984" s="207" t="s">
        <v>1076</v>
      </c>
      <c r="F984" s="207" t="s">
        <v>751</v>
      </c>
      <c r="G984" s="207">
        <v>1</v>
      </c>
      <c r="H984" s="207"/>
      <c r="I984" s="207"/>
      <c r="J984" s="207"/>
      <c r="K984" s="207"/>
      <c r="L984" s="207"/>
      <c r="M984" s="207"/>
      <c r="N984" s="207"/>
      <c r="O984" s="207"/>
      <c r="P984" s="207"/>
      <c r="Q984" s="207">
        <v>30</v>
      </c>
      <c r="R984" s="207" t="s">
        <v>1748</v>
      </c>
      <c r="S984" s="207" t="s">
        <v>1733</v>
      </c>
      <c r="T984" s="207"/>
      <c r="U984" s="207"/>
      <c r="V984" s="207" t="s">
        <v>1001</v>
      </c>
    </row>
    <row r="985" spans="1:22">
      <c r="A985" s="207" t="s">
        <v>1769</v>
      </c>
      <c r="B985" s="207" t="s">
        <v>265</v>
      </c>
      <c r="C985" s="207">
        <v>16.916399999999999</v>
      </c>
      <c r="D985" s="207">
        <v>-14.1732</v>
      </c>
      <c r="E985" s="207" t="s">
        <v>1076</v>
      </c>
      <c r="F985" s="207" t="s">
        <v>751</v>
      </c>
      <c r="G985" s="207">
        <v>1</v>
      </c>
      <c r="H985" s="207"/>
      <c r="I985" s="207"/>
      <c r="J985" s="207"/>
      <c r="K985" s="207"/>
      <c r="L985" s="207"/>
      <c r="M985" s="207"/>
      <c r="N985" s="207"/>
      <c r="O985" s="207"/>
      <c r="P985" s="207"/>
      <c r="Q985" s="207">
        <v>30</v>
      </c>
      <c r="R985" s="207" t="s">
        <v>1748</v>
      </c>
      <c r="S985" s="207" t="s">
        <v>1704</v>
      </c>
      <c r="T985" s="207"/>
      <c r="U985" s="207"/>
      <c r="V985" s="207" t="s">
        <v>1001</v>
      </c>
    </row>
    <row r="986" spans="1:22">
      <c r="A986" s="207" t="s">
        <v>1770</v>
      </c>
      <c r="B986" s="207" t="s">
        <v>268</v>
      </c>
      <c r="C986" s="207">
        <v>-10.515599999999999</v>
      </c>
      <c r="D986" s="207">
        <v>8.6867999999999999</v>
      </c>
      <c r="E986" s="207" t="s">
        <v>1076</v>
      </c>
      <c r="F986" s="207" t="s">
        <v>751</v>
      </c>
      <c r="G986" s="207">
        <v>1</v>
      </c>
      <c r="H986" s="207"/>
      <c r="I986" s="207"/>
      <c r="J986" s="207"/>
      <c r="K986" s="207"/>
      <c r="L986" s="207"/>
      <c r="M986" s="207"/>
      <c r="N986" s="207"/>
      <c r="O986" s="207"/>
      <c r="P986" s="207"/>
      <c r="Q986" s="207">
        <v>30</v>
      </c>
      <c r="R986" s="207" t="s">
        <v>1748</v>
      </c>
      <c r="S986" s="207" t="s">
        <v>1733</v>
      </c>
      <c r="T986" s="207"/>
      <c r="U986" s="207"/>
      <c r="V986" s="207" t="s">
        <v>1001</v>
      </c>
    </row>
    <row r="987" spans="1:22">
      <c r="A987" s="207" t="s">
        <v>1771</v>
      </c>
      <c r="B987" s="207" t="s">
        <v>271</v>
      </c>
      <c r="C987" s="207">
        <v>-11.43</v>
      </c>
      <c r="D987" s="207">
        <v>8.6867999999999999</v>
      </c>
      <c r="E987" s="207" t="s">
        <v>1076</v>
      </c>
      <c r="F987" s="207" t="s">
        <v>751</v>
      </c>
      <c r="G987" s="207">
        <v>1</v>
      </c>
      <c r="H987" s="207"/>
      <c r="I987" s="207"/>
      <c r="J987" s="207"/>
      <c r="K987" s="207"/>
      <c r="L987" s="207"/>
      <c r="M987" s="207"/>
      <c r="N987" s="207"/>
      <c r="O987" s="207"/>
      <c r="P987" s="207"/>
      <c r="Q987" s="207">
        <v>30</v>
      </c>
      <c r="R987" s="207" t="s">
        <v>1748</v>
      </c>
      <c r="S987" s="207" t="s">
        <v>1733</v>
      </c>
      <c r="T987" s="207"/>
      <c r="U987" s="207"/>
      <c r="V987" s="207" t="s">
        <v>1001</v>
      </c>
    </row>
    <row r="988" spans="1:22">
      <c r="A988" s="207" t="s">
        <v>1772</v>
      </c>
      <c r="B988" s="207" t="s">
        <v>274</v>
      </c>
      <c r="C988" s="207">
        <v>-10.515599999999999</v>
      </c>
      <c r="D988" s="207">
        <v>10.515599999999999</v>
      </c>
      <c r="E988" s="207" t="s">
        <v>1076</v>
      </c>
      <c r="F988" s="207" t="s">
        <v>751</v>
      </c>
      <c r="G988" s="207">
        <v>1</v>
      </c>
      <c r="H988" s="207"/>
      <c r="I988" s="207"/>
      <c r="J988" s="207"/>
      <c r="K988" s="207"/>
      <c r="L988" s="207"/>
      <c r="M988" s="207"/>
      <c r="N988" s="207"/>
      <c r="O988" s="207"/>
      <c r="P988" s="207"/>
      <c r="Q988" s="207">
        <v>30</v>
      </c>
      <c r="R988" s="207" t="s">
        <v>1748</v>
      </c>
      <c r="S988" s="207" t="s">
        <v>1733</v>
      </c>
      <c r="T988" s="207"/>
      <c r="U988" s="207"/>
      <c r="V988" s="207" t="s">
        <v>1001</v>
      </c>
    </row>
    <row r="989" spans="1:22" ht="13.15" customHeight="1">
      <c r="A989" s="207" t="s">
        <v>1773</v>
      </c>
      <c r="B989" s="207" t="s">
        <v>277</v>
      </c>
      <c r="C989" s="207">
        <v>-11.43</v>
      </c>
      <c r="D989" s="207">
        <v>10.515599999999999</v>
      </c>
      <c r="E989" s="207" t="s">
        <v>1076</v>
      </c>
      <c r="F989" s="207" t="s">
        <v>751</v>
      </c>
      <c r="G989" s="207">
        <v>1</v>
      </c>
      <c r="H989" s="207"/>
      <c r="I989" s="207"/>
      <c r="J989" s="207"/>
      <c r="K989" s="207"/>
      <c r="L989" s="207"/>
      <c r="M989" s="207"/>
      <c r="N989" s="207"/>
      <c r="O989" s="207"/>
      <c r="P989" s="207"/>
      <c r="Q989" s="207">
        <v>30</v>
      </c>
      <c r="R989" s="207" t="s">
        <v>1748</v>
      </c>
      <c r="S989" s="207" t="s">
        <v>1733</v>
      </c>
      <c r="T989" s="207"/>
      <c r="U989" s="207"/>
      <c r="V989" s="207" t="s">
        <v>1001</v>
      </c>
    </row>
    <row r="990" spans="1:22" ht="13.15" customHeight="1">
      <c r="A990" s="207" t="s">
        <v>1774</v>
      </c>
      <c r="B990" s="207" t="s">
        <v>280</v>
      </c>
      <c r="C990" s="207">
        <v>-1.3715999999999999</v>
      </c>
      <c r="D990" s="207">
        <v>8.6867999999999999</v>
      </c>
      <c r="E990" s="207" t="s">
        <v>1076</v>
      </c>
      <c r="F990" s="207" t="s">
        <v>751</v>
      </c>
      <c r="G990" s="207">
        <v>1</v>
      </c>
      <c r="H990" s="207"/>
      <c r="I990" s="207"/>
      <c r="J990" s="207"/>
      <c r="K990" s="207"/>
      <c r="L990" s="207"/>
      <c r="M990" s="207"/>
      <c r="N990" s="207"/>
      <c r="O990" s="207"/>
      <c r="P990" s="207"/>
      <c r="Q990" s="207">
        <v>30</v>
      </c>
      <c r="R990" s="207" t="s">
        <v>1748</v>
      </c>
      <c r="S990" s="207" t="s">
        <v>1733</v>
      </c>
      <c r="T990" s="207"/>
      <c r="U990" s="207"/>
      <c r="V990" s="207" t="s">
        <v>1001</v>
      </c>
    </row>
    <row r="991" spans="1:22" ht="13.15" customHeight="1">
      <c r="A991" s="207" t="s">
        <v>1775</v>
      </c>
      <c r="B991" s="207" t="s">
        <v>283</v>
      </c>
      <c r="C991" s="207">
        <v>-3.2004000000000001</v>
      </c>
      <c r="D991" s="207">
        <v>8.6867999999999999</v>
      </c>
      <c r="E991" s="207" t="s">
        <v>1076</v>
      </c>
      <c r="F991" s="207" t="s">
        <v>751</v>
      </c>
      <c r="G991" s="207">
        <v>1</v>
      </c>
      <c r="H991" s="207"/>
      <c r="I991" s="207"/>
      <c r="J991" s="207"/>
      <c r="K991" s="207"/>
      <c r="L991" s="207"/>
      <c r="M991" s="207"/>
      <c r="N991" s="207"/>
      <c r="O991" s="207"/>
      <c r="P991" s="207"/>
      <c r="Q991" s="207">
        <v>30</v>
      </c>
      <c r="R991" s="207" t="s">
        <v>1748</v>
      </c>
      <c r="S991" s="207" t="s">
        <v>1733</v>
      </c>
      <c r="T991" s="207"/>
      <c r="U991" s="207"/>
      <c r="V991" s="207" t="s">
        <v>1001</v>
      </c>
    </row>
    <row r="992" spans="1:22" ht="13.15" customHeight="1">
      <c r="A992" s="207" t="s">
        <v>1776</v>
      </c>
      <c r="B992" s="207" t="s">
        <v>286</v>
      </c>
      <c r="C992" s="207">
        <v>-13.258800000000001</v>
      </c>
      <c r="D992" s="207">
        <v>6.8579999999999997</v>
      </c>
      <c r="E992" s="207" t="s">
        <v>1076</v>
      </c>
      <c r="F992" s="207" t="s">
        <v>751</v>
      </c>
      <c r="G992" s="207">
        <v>1</v>
      </c>
      <c r="H992" s="207"/>
      <c r="I992" s="207"/>
      <c r="J992" s="207"/>
      <c r="K992" s="207"/>
      <c r="L992" s="207"/>
      <c r="M992" s="207"/>
      <c r="N992" s="207"/>
      <c r="O992" s="207"/>
      <c r="P992" s="207"/>
      <c r="Q992" s="207">
        <v>30</v>
      </c>
      <c r="R992" s="207" t="s">
        <v>845</v>
      </c>
      <c r="S992" s="207" t="s">
        <v>1777</v>
      </c>
      <c r="T992" s="207"/>
      <c r="U992" s="207"/>
      <c r="V992" s="207" t="s">
        <v>1001</v>
      </c>
    </row>
    <row r="993" spans="1:22" ht="13.15" customHeight="1">
      <c r="A993" s="214" t="s">
        <v>1778</v>
      </c>
      <c r="B993" s="214" t="s">
        <v>263</v>
      </c>
      <c r="C993" s="214">
        <v>-11.43</v>
      </c>
      <c r="D993" s="214">
        <v>-5.0292000000000003</v>
      </c>
      <c r="E993" s="214" t="s">
        <v>1076</v>
      </c>
      <c r="F993" s="214"/>
      <c r="G993" s="214"/>
      <c r="H993" s="214"/>
      <c r="I993" s="214"/>
      <c r="J993" s="214"/>
      <c r="K993" s="214"/>
      <c r="L993" s="214"/>
      <c r="M993" s="214"/>
      <c r="N993" s="214"/>
      <c r="O993" s="214"/>
      <c r="P993" s="214"/>
      <c r="Q993" s="214"/>
      <c r="R993" s="214"/>
      <c r="S993" s="214" t="s">
        <v>1074</v>
      </c>
      <c r="T993" s="214"/>
      <c r="U993" s="214" t="s">
        <v>1074</v>
      </c>
      <c r="V993" s="214"/>
    </row>
    <row r="994" spans="1:22" ht="13.15" customHeight="1">
      <c r="A994" s="214" t="s">
        <v>1779</v>
      </c>
      <c r="B994" s="214" t="s">
        <v>266</v>
      </c>
      <c r="C994" s="214">
        <v>-16.001999999999999</v>
      </c>
      <c r="D994" s="214">
        <v>-3.2004000000000001</v>
      </c>
      <c r="E994" s="214" t="s">
        <v>1076</v>
      </c>
      <c r="F994" s="214"/>
      <c r="G994" s="214"/>
      <c r="H994" s="214"/>
      <c r="I994" s="214"/>
      <c r="J994" s="214"/>
      <c r="K994" s="214"/>
      <c r="L994" s="214"/>
      <c r="M994" s="214"/>
      <c r="N994" s="214"/>
      <c r="O994" s="214"/>
      <c r="P994" s="214"/>
      <c r="Q994" s="214"/>
      <c r="R994" s="214"/>
      <c r="S994" s="214" t="s">
        <v>1074</v>
      </c>
      <c r="T994" s="214"/>
      <c r="U994" s="214" t="s">
        <v>1074</v>
      </c>
      <c r="V994" s="214"/>
    </row>
    <row r="995" spans="1:22" ht="13.15" customHeight="1">
      <c r="A995" s="214" t="s">
        <v>1780</v>
      </c>
      <c r="B995" s="214" t="s">
        <v>269</v>
      </c>
      <c r="C995" s="214">
        <v>-16.916399999999999</v>
      </c>
      <c r="D995" s="214">
        <v>-4.1147999999999998</v>
      </c>
      <c r="E995" s="214" t="s">
        <v>1076</v>
      </c>
      <c r="F995" s="214"/>
      <c r="G995" s="214"/>
      <c r="H995" s="214"/>
      <c r="I995" s="214"/>
      <c r="J995" s="214"/>
      <c r="K995" s="214"/>
      <c r="L995" s="214"/>
      <c r="M995" s="214"/>
      <c r="N995" s="214"/>
      <c r="O995" s="214"/>
      <c r="P995" s="214"/>
      <c r="Q995" s="214"/>
      <c r="R995" s="214"/>
      <c r="S995" s="214" t="s">
        <v>1074</v>
      </c>
      <c r="T995" s="214"/>
      <c r="U995" s="214" t="s">
        <v>1074</v>
      </c>
      <c r="V995" s="214"/>
    </row>
    <row r="996" spans="1:22" ht="13.15" customHeight="1">
      <c r="A996" s="214" t="s">
        <v>1781</v>
      </c>
      <c r="B996" s="214" t="s">
        <v>272</v>
      </c>
      <c r="C996" s="214">
        <v>-15.0876</v>
      </c>
      <c r="D996" s="214">
        <v>-4.1147999999999998</v>
      </c>
      <c r="E996" s="214" t="s">
        <v>1076</v>
      </c>
      <c r="F996" s="214"/>
      <c r="G996" s="214"/>
      <c r="H996" s="214"/>
      <c r="I996" s="214"/>
      <c r="J996" s="214"/>
      <c r="K996" s="214"/>
      <c r="L996" s="214"/>
      <c r="M996" s="214"/>
      <c r="N996" s="214"/>
      <c r="O996" s="214"/>
      <c r="P996" s="214"/>
      <c r="Q996" s="214"/>
      <c r="R996" s="214"/>
      <c r="S996" s="214" t="s">
        <v>1074</v>
      </c>
      <c r="T996" s="214"/>
      <c r="U996" s="214" t="s">
        <v>1074</v>
      </c>
      <c r="V996" s="214"/>
    </row>
    <row r="997" spans="1:22" ht="13.15" customHeight="1">
      <c r="A997" s="214" t="s">
        <v>1782</v>
      </c>
      <c r="B997" s="214" t="s">
        <v>275</v>
      </c>
      <c r="C997" s="214">
        <v>-16.001999999999999</v>
      </c>
      <c r="D997" s="214">
        <v>-5.0292000000000003</v>
      </c>
      <c r="E997" s="214" t="s">
        <v>1076</v>
      </c>
      <c r="F997" s="214"/>
      <c r="G997" s="214"/>
      <c r="H997" s="214"/>
      <c r="I997" s="214"/>
      <c r="J997" s="214"/>
      <c r="K997" s="214"/>
      <c r="L997" s="214"/>
      <c r="M997" s="214"/>
      <c r="N997" s="214"/>
      <c r="O997" s="214"/>
      <c r="P997" s="214"/>
      <c r="Q997" s="214"/>
      <c r="R997" s="214"/>
      <c r="S997" s="214" t="s">
        <v>1074</v>
      </c>
      <c r="T997" s="214"/>
      <c r="U997" s="214" t="s">
        <v>1074</v>
      </c>
      <c r="V997" s="214"/>
    </row>
    <row r="998" spans="1:22" ht="13.15" customHeight="1">
      <c r="A998" s="214" t="s">
        <v>1783</v>
      </c>
      <c r="B998" s="214" t="s">
        <v>278</v>
      </c>
      <c r="C998" s="214">
        <v>-16.001999999999999</v>
      </c>
      <c r="D998" s="214">
        <v>-2.286</v>
      </c>
      <c r="E998" s="214" t="s">
        <v>1076</v>
      </c>
      <c r="F998" s="214"/>
      <c r="G998" s="214"/>
      <c r="H998" s="214"/>
      <c r="I998" s="214"/>
      <c r="J998" s="214"/>
      <c r="K998" s="214"/>
      <c r="L998" s="214"/>
      <c r="M998" s="214"/>
      <c r="N998" s="214"/>
      <c r="O998" s="214"/>
      <c r="P998" s="214"/>
      <c r="Q998" s="214"/>
      <c r="R998" s="214"/>
      <c r="S998" s="214" t="s">
        <v>1074</v>
      </c>
      <c r="T998" s="214"/>
      <c r="U998" s="214" t="s">
        <v>1074</v>
      </c>
      <c r="V998" s="214"/>
    </row>
    <row r="999" spans="1:22" ht="13.15" customHeight="1">
      <c r="A999" s="207" t="s">
        <v>1784</v>
      </c>
      <c r="B999" s="207" t="s">
        <v>289</v>
      </c>
      <c r="C999" s="207">
        <v>-15.0876</v>
      </c>
      <c r="D999" s="207">
        <v>6.8579999999999997</v>
      </c>
      <c r="E999" s="207" t="s">
        <v>1076</v>
      </c>
      <c r="F999" s="207" t="s">
        <v>751</v>
      </c>
      <c r="G999" s="207">
        <v>1</v>
      </c>
      <c r="H999" s="207"/>
      <c r="I999" s="207"/>
      <c r="J999" s="207"/>
      <c r="K999" s="207"/>
      <c r="L999" s="207"/>
      <c r="M999" s="207"/>
      <c r="N999" s="207"/>
      <c r="O999" s="207"/>
      <c r="P999" s="207"/>
      <c r="Q999" s="207">
        <v>30</v>
      </c>
      <c r="R999" s="207" t="s">
        <v>845</v>
      </c>
      <c r="S999" s="207" t="s">
        <v>1704</v>
      </c>
      <c r="T999" s="207"/>
      <c r="U999" s="207"/>
      <c r="V999" s="207" t="s">
        <v>1001</v>
      </c>
    </row>
    <row r="1000" spans="1:22" ht="13.15" customHeight="1">
      <c r="A1000" s="207" t="s">
        <v>1785</v>
      </c>
      <c r="B1000" s="207" t="s">
        <v>292</v>
      </c>
      <c r="C1000" s="207">
        <v>-15.0876</v>
      </c>
      <c r="D1000" s="207">
        <v>-9.6012000000000004</v>
      </c>
      <c r="E1000" s="207" t="s">
        <v>1076</v>
      </c>
      <c r="F1000" s="207" t="s">
        <v>751</v>
      </c>
      <c r="G1000" s="207">
        <v>1</v>
      </c>
      <c r="H1000" s="207"/>
      <c r="I1000" s="207"/>
      <c r="J1000" s="207"/>
      <c r="K1000" s="207"/>
      <c r="L1000" s="207"/>
      <c r="M1000" s="207"/>
      <c r="N1000" s="207"/>
      <c r="O1000" s="207"/>
      <c r="P1000" s="207"/>
      <c r="Q1000" s="207">
        <v>25</v>
      </c>
      <c r="R1000" s="207" t="s">
        <v>845</v>
      </c>
      <c r="S1000" s="207" t="s">
        <v>1786</v>
      </c>
      <c r="T1000" s="207"/>
      <c r="U1000" s="207"/>
      <c r="V1000" s="207" t="s">
        <v>1001</v>
      </c>
    </row>
    <row r="1001" spans="1:22" ht="13.15" customHeight="1">
      <c r="A1001" s="214" t="s">
        <v>1787</v>
      </c>
      <c r="B1001" s="214" t="s">
        <v>281</v>
      </c>
      <c r="C1001" s="214">
        <v>-17.8308</v>
      </c>
      <c r="D1001" s="214">
        <v>-4.1147999999999998</v>
      </c>
      <c r="E1001" s="214" t="s">
        <v>1076</v>
      </c>
      <c r="F1001" s="214"/>
      <c r="G1001" s="214"/>
      <c r="H1001" s="214"/>
      <c r="I1001" s="214"/>
      <c r="J1001" s="214"/>
      <c r="K1001" s="214"/>
      <c r="L1001" s="214"/>
      <c r="M1001" s="214"/>
      <c r="N1001" s="214"/>
      <c r="O1001" s="214"/>
      <c r="P1001" s="214"/>
      <c r="Q1001" s="214"/>
      <c r="R1001" s="214"/>
      <c r="S1001" s="214" t="s">
        <v>1074</v>
      </c>
      <c r="T1001" s="214"/>
      <c r="U1001" s="214" t="s">
        <v>1074</v>
      </c>
      <c r="V1001" s="214"/>
    </row>
    <row r="1002" spans="1:22" ht="13.15" customHeight="1">
      <c r="A1002" s="214" t="s">
        <v>1788</v>
      </c>
      <c r="B1002" s="214" t="s">
        <v>284</v>
      </c>
      <c r="C1002" s="214">
        <v>-15.0876</v>
      </c>
      <c r="D1002" s="214">
        <v>-3.2004000000000001</v>
      </c>
      <c r="E1002" s="214" t="s">
        <v>1076</v>
      </c>
      <c r="F1002" s="214"/>
      <c r="G1002" s="214"/>
      <c r="H1002" s="214"/>
      <c r="I1002" s="214"/>
      <c r="J1002" s="214"/>
      <c r="K1002" s="214"/>
      <c r="L1002" s="214"/>
      <c r="M1002" s="214"/>
      <c r="N1002" s="214"/>
      <c r="O1002" s="214"/>
      <c r="P1002" s="214"/>
      <c r="Q1002" s="214"/>
      <c r="R1002" s="214"/>
      <c r="S1002" s="214" t="s">
        <v>1074</v>
      </c>
      <c r="T1002" s="214"/>
      <c r="U1002" s="214" t="s">
        <v>1074</v>
      </c>
      <c r="V1002" s="214"/>
    </row>
    <row r="1003" spans="1:22">
      <c r="A1003" s="214" t="s">
        <v>1789</v>
      </c>
      <c r="B1003" s="214" t="s">
        <v>287</v>
      </c>
      <c r="C1003" s="214">
        <v>-16.001999999999999</v>
      </c>
      <c r="D1003" s="214">
        <v>-4.1147999999999998</v>
      </c>
      <c r="E1003" s="214" t="s">
        <v>1076</v>
      </c>
      <c r="F1003" s="214"/>
      <c r="G1003" s="214"/>
      <c r="H1003" s="214"/>
      <c r="I1003" s="214"/>
      <c r="J1003" s="214"/>
      <c r="K1003" s="214"/>
      <c r="L1003" s="214"/>
      <c r="M1003" s="214"/>
      <c r="N1003" s="214"/>
      <c r="O1003" s="214"/>
      <c r="P1003" s="214"/>
      <c r="Q1003" s="214"/>
      <c r="R1003" s="214"/>
      <c r="S1003" s="214" t="s">
        <v>1074</v>
      </c>
      <c r="T1003" s="214"/>
      <c r="U1003" s="214" t="s">
        <v>1074</v>
      </c>
      <c r="V1003" s="214"/>
    </row>
    <row r="1004" spans="1:22">
      <c r="A1004" s="214" t="s">
        <v>1790</v>
      </c>
      <c r="B1004" s="214" t="s">
        <v>290</v>
      </c>
      <c r="C1004" s="214">
        <v>-12.3444</v>
      </c>
      <c r="D1004" s="214">
        <v>-2.286</v>
      </c>
      <c r="E1004" s="214" t="s">
        <v>844</v>
      </c>
      <c r="F1004" s="214"/>
      <c r="G1004" s="214"/>
      <c r="H1004" s="214"/>
      <c r="I1004" s="214"/>
      <c r="J1004" s="214"/>
      <c r="K1004" s="214"/>
      <c r="L1004" s="214"/>
      <c r="M1004" s="214"/>
      <c r="N1004" s="214"/>
      <c r="O1004" s="214"/>
      <c r="P1004" s="214"/>
      <c r="Q1004" s="214"/>
      <c r="R1004" s="214"/>
      <c r="S1004" s="214" t="s">
        <v>1074</v>
      </c>
      <c r="T1004" s="214"/>
      <c r="U1004" s="214" t="s">
        <v>1074</v>
      </c>
      <c r="V1004" s="214"/>
    </row>
    <row r="1005" spans="1:22" ht="14.45" customHeight="1">
      <c r="A1005" s="207" t="s">
        <v>1791</v>
      </c>
      <c r="B1005" s="207" t="s">
        <v>295</v>
      </c>
      <c r="C1005" s="207">
        <v>-16.001999999999999</v>
      </c>
      <c r="D1005" s="207">
        <v>-11.43</v>
      </c>
      <c r="E1005" s="207" t="s">
        <v>1076</v>
      </c>
      <c r="F1005" s="207" t="s">
        <v>751</v>
      </c>
      <c r="G1005" s="207">
        <v>1</v>
      </c>
      <c r="H1005" s="207"/>
      <c r="I1005" s="207"/>
      <c r="J1005" s="207"/>
      <c r="K1005" s="207"/>
      <c r="L1005" s="207"/>
      <c r="M1005" s="207"/>
      <c r="N1005" s="207"/>
      <c r="O1005" s="207"/>
      <c r="P1005" s="207"/>
      <c r="Q1005" s="207">
        <v>25</v>
      </c>
      <c r="R1005" s="207" t="s">
        <v>845</v>
      </c>
      <c r="S1005" s="207" t="s">
        <v>1786</v>
      </c>
      <c r="T1005" s="207"/>
      <c r="U1005" s="207"/>
      <c r="V1005" s="207" t="s">
        <v>1001</v>
      </c>
    </row>
    <row r="1006" spans="1:22" ht="14.45" customHeight="1">
      <c r="A1006" s="207" t="s">
        <v>1792</v>
      </c>
      <c r="B1006" s="207" t="s">
        <v>298</v>
      </c>
      <c r="C1006" s="207">
        <v>-17.8308</v>
      </c>
      <c r="D1006" s="207">
        <v>-12.3444</v>
      </c>
      <c r="E1006" s="207" t="s">
        <v>1076</v>
      </c>
      <c r="F1006" s="207" t="s">
        <v>751</v>
      </c>
      <c r="G1006" s="207">
        <v>1</v>
      </c>
      <c r="H1006" s="207"/>
      <c r="I1006" s="207"/>
      <c r="J1006" s="207"/>
      <c r="K1006" s="207"/>
      <c r="L1006" s="207"/>
      <c r="M1006" s="207"/>
      <c r="N1006" s="207"/>
      <c r="O1006" s="207"/>
      <c r="P1006" s="207"/>
      <c r="Q1006" s="207">
        <v>25</v>
      </c>
      <c r="R1006" s="207" t="s">
        <v>845</v>
      </c>
      <c r="S1006" s="207" t="s">
        <v>1786</v>
      </c>
      <c r="T1006" s="207"/>
      <c r="U1006" s="207"/>
      <c r="V1006" s="207" t="s">
        <v>1001</v>
      </c>
    </row>
    <row r="1007" spans="1:22">
      <c r="A1007" s="214" t="s">
        <v>1793</v>
      </c>
      <c r="B1007" s="214" t="s">
        <v>293</v>
      </c>
      <c r="C1007" s="214">
        <v>-12.3444</v>
      </c>
      <c r="D1007" s="214">
        <v>-4.1147999999999998</v>
      </c>
      <c r="E1007" s="214" t="s">
        <v>844</v>
      </c>
      <c r="F1007" s="214"/>
      <c r="G1007" s="214"/>
      <c r="H1007" s="214"/>
      <c r="I1007" s="214"/>
      <c r="J1007" s="214"/>
      <c r="K1007" s="214"/>
      <c r="L1007" s="214"/>
      <c r="M1007" s="214"/>
      <c r="N1007" s="214"/>
      <c r="O1007" s="214"/>
      <c r="P1007" s="214"/>
      <c r="Q1007" s="214"/>
      <c r="R1007" s="214"/>
      <c r="S1007" s="214" t="s">
        <v>1074</v>
      </c>
      <c r="T1007" s="214"/>
      <c r="U1007" s="214" t="s">
        <v>1074</v>
      </c>
      <c r="V1007" s="214"/>
    </row>
    <row r="1008" spans="1:22">
      <c r="A1008" s="214" t="s">
        <v>1794</v>
      </c>
      <c r="B1008" s="214" t="s">
        <v>296</v>
      </c>
      <c r="C1008" s="214">
        <v>-11.43</v>
      </c>
      <c r="D1008" s="214">
        <v>-4.1147999999999998</v>
      </c>
      <c r="E1008" s="214" t="s">
        <v>844</v>
      </c>
      <c r="F1008" s="214"/>
      <c r="G1008" s="214"/>
      <c r="H1008" s="214"/>
      <c r="I1008" s="214"/>
      <c r="J1008" s="214"/>
      <c r="K1008" s="214"/>
      <c r="L1008" s="214"/>
      <c r="M1008" s="214"/>
      <c r="N1008" s="214"/>
      <c r="O1008" s="214"/>
      <c r="P1008" s="214"/>
      <c r="Q1008" s="214"/>
      <c r="R1008" s="214"/>
      <c r="S1008" s="214" t="s">
        <v>1074</v>
      </c>
      <c r="T1008" s="214"/>
      <c r="U1008" s="214" t="s">
        <v>1074</v>
      </c>
      <c r="V1008" s="214"/>
    </row>
    <row r="1009" spans="1:22" ht="14.45" customHeight="1">
      <c r="A1009" s="207" t="s">
        <v>1795</v>
      </c>
      <c r="B1009" s="207" t="s">
        <v>301</v>
      </c>
      <c r="C1009" s="207">
        <v>-15.0876</v>
      </c>
      <c r="D1009" s="207">
        <v>-8.6867999999999999</v>
      </c>
      <c r="E1009" s="207" t="s">
        <v>1076</v>
      </c>
      <c r="F1009" s="207" t="s">
        <v>751</v>
      </c>
      <c r="G1009" s="207">
        <v>1</v>
      </c>
      <c r="H1009" s="207"/>
      <c r="I1009" s="207"/>
      <c r="J1009" s="207"/>
      <c r="K1009" s="207"/>
      <c r="L1009" s="207"/>
      <c r="M1009" s="207"/>
      <c r="N1009" s="207"/>
      <c r="O1009" s="207"/>
      <c r="P1009" s="207"/>
      <c r="Q1009" s="207">
        <v>25</v>
      </c>
      <c r="R1009" s="207" t="s">
        <v>845</v>
      </c>
      <c r="S1009" s="207" t="s">
        <v>1796</v>
      </c>
      <c r="T1009" s="207"/>
      <c r="U1009" s="207"/>
      <c r="V1009" s="207" t="s">
        <v>1001</v>
      </c>
    </row>
    <row r="1010" spans="1:22">
      <c r="A1010" s="207" t="s">
        <v>1797</v>
      </c>
      <c r="B1010" s="207" t="s">
        <v>304</v>
      </c>
      <c r="C1010" s="207">
        <v>-17.8308</v>
      </c>
      <c r="D1010" s="207">
        <v>-13.258800000000001</v>
      </c>
      <c r="E1010" s="207" t="s">
        <v>1076</v>
      </c>
      <c r="F1010" s="207" t="s">
        <v>751</v>
      </c>
      <c r="G1010" s="207">
        <v>1</v>
      </c>
      <c r="H1010" s="207"/>
      <c r="I1010" s="207"/>
      <c r="J1010" s="207"/>
      <c r="K1010" s="207"/>
      <c r="L1010" s="207"/>
      <c r="M1010" s="207"/>
      <c r="N1010" s="207"/>
      <c r="O1010" s="207"/>
      <c r="P1010" s="207"/>
      <c r="Q1010" s="207">
        <v>25</v>
      </c>
      <c r="R1010" s="207" t="s">
        <v>845</v>
      </c>
      <c r="S1010" s="207" t="s">
        <v>1796</v>
      </c>
      <c r="T1010" s="207"/>
      <c r="U1010" s="207"/>
      <c r="V1010" s="207" t="s">
        <v>1001</v>
      </c>
    </row>
    <row r="1011" spans="1:22">
      <c r="A1011" s="207" t="s">
        <v>1798</v>
      </c>
      <c r="B1011" s="207" t="s">
        <v>307</v>
      </c>
      <c r="C1011" s="207">
        <v>-8.6867999999999999</v>
      </c>
      <c r="D1011" s="207">
        <v>-9.6012000000000004</v>
      </c>
      <c r="E1011" s="207" t="s">
        <v>1076</v>
      </c>
      <c r="F1011" s="207" t="s">
        <v>751</v>
      </c>
      <c r="G1011" s="207">
        <v>1</v>
      </c>
      <c r="H1011" s="207"/>
      <c r="I1011" s="207"/>
      <c r="J1011" s="207"/>
      <c r="K1011" s="207"/>
      <c r="L1011" s="207"/>
      <c r="M1011" s="207"/>
      <c r="N1011" s="207"/>
      <c r="O1011" s="207"/>
      <c r="P1011" s="207"/>
      <c r="Q1011" s="207">
        <v>25</v>
      </c>
      <c r="R1011" s="207" t="s">
        <v>845</v>
      </c>
      <c r="S1011" s="207" t="s">
        <v>1786</v>
      </c>
      <c r="T1011" s="207"/>
      <c r="U1011" s="207"/>
      <c r="V1011" s="207" t="s">
        <v>1001</v>
      </c>
    </row>
    <row r="1012" spans="1:22">
      <c r="A1012" s="207" t="s">
        <v>1799</v>
      </c>
      <c r="B1012" s="207" t="s">
        <v>310</v>
      </c>
      <c r="C1012" s="207">
        <v>-13.258800000000001</v>
      </c>
      <c r="D1012" s="207">
        <v>-15.0876</v>
      </c>
      <c r="E1012" s="207" t="s">
        <v>1076</v>
      </c>
      <c r="F1012" s="207" t="s">
        <v>751</v>
      </c>
      <c r="G1012" s="207">
        <v>1</v>
      </c>
      <c r="H1012" s="207"/>
      <c r="I1012" s="207"/>
      <c r="J1012" s="207"/>
      <c r="K1012" s="207"/>
      <c r="L1012" s="207"/>
      <c r="M1012" s="207"/>
      <c r="N1012" s="207"/>
      <c r="O1012" s="207"/>
      <c r="P1012" s="207"/>
      <c r="Q1012" s="207">
        <v>25</v>
      </c>
      <c r="R1012" s="207" t="s">
        <v>845</v>
      </c>
      <c r="S1012" s="207" t="s">
        <v>1786</v>
      </c>
      <c r="T1012" s="207"/>
      <c r="U1012" s="207"/>
      <c r="V1012" s="207" t="s">
        <v>1001</v>
      </c>
    </row>
    <row r="1013" spans="1:22" ht="13.15" customHeight="1">
      <c r="A1013" s="207" t="s">
        <v>1800</v>
      </c>
      <c r="B1013" s="207" t="s">
        <v>313</v>
      </c>
      <c r="C1013" s="207">
        <v>-14.1732</v>
      </c>
      <c r="D1013" s="207">
        <v>-16.001999999999999</v>
      </c>
      <c r="E1013" s="207" t="s">
        <v>1076</v>
      </c>
      <c r="F1013" s="207" t="s">
        <v>751</v>
      </c>
      <c r="G1013" s="207">
        <v>1</v>
      </c>
      <c r="H1013" s="207"/>
      <c r="I1013" s="207"/>
      <c r="J1013" s="207"/>
      <c r="K1013" s="207"/>
      <c r="L1013" s="207"/>
      <c r="M1013" s="207"/>
      <c r="N1013" s="207"/>
      <c r="O1013" s="207"/>
      <c r="P1013" s="207"/>
      <c r="Q1013" s="207">
        <v>25</v>
      </c>
      <c r="R1013" s="207" t="s">
        <v>845</v>
      </c>
      <c r="S1013" s="207" t="s">
        <v>1786</v>
      </c>
      <c r="T1013" s="207"/>
      <c r="U1013" s="207"/>
      <c r="V1013" s="207" t="s">
        <v>1001</v>
      </c>
    </row>
    <row r="1014" spans="1:22">
      <c r="A1014" s="207" t="s">
        <v>1801</v>
      </c>
      <c r="B1014" s="207" t="s">
        <v>316</v>
      </c>
      <c r="C1014" s="207">
        <v>-14.1732</v>
      </c>
      <c r="D1014" s="207">
        <v>-12.3444</v>
      </c>
      <c r="E1014" s="207" t="s">
        <v>1076</v>
      </c>
      <c r="F1014" s="207" t="s">
        <v>751</v>
      </c>
      <c r="G1014" s="207">
        <v>1</v>
      </c>
      <c r="H1014" s="207"/>
      <c r="I1014" s="207"/>
      <c r="J1014" s="207"/>
      <c r="K1014" s="207"/>
      <c r="L1014" s="207"/>
      <c r="M1014" s="207"/>
      <c r="N1014" s="207"/>
      <c r="O1014" s="207"/>
      <c r="P1014" s="207"/>
      <c r="Q1014" s="207">
        <v>25</v>
      </c>
      <c r="R1014" s="207" t="s">
        <v>845</v>
      </c>
      <c r="S1014" s="207" t="s">
        <v>1786</v>
      </c>
      <c r="T1014" s="207"/>
      <c r="U1014" s="207"/>
      <c r="V1014" s="207" t="s">
        <v>1001</v>
      </c>
    </row>
    <row r="1015" spans="1:22">
      <c r="A1015" s="207" t="s">
        <v>1802</v>
      </c>
      <c r="B1015" s="207" t="s">
        <v>622</v>
      </c>
      <c r="C1015" s="207">
        <v>2.286</v>
      </c>
      <c r="D1015" s="207">
        <v>13.258800000000001</v>
      </c>
      <c r="E1015" s="207" t="s">
        <v>750</v>
      </c>
      <c r="F1015" s="207" t="s">
        <v>751</v>
      </c>
      <c r="G1015" s="207">
        <v>1</v>
      </c>
      <c r="H1015" s="207"/>
      <c r="I1015" s="207"/>
      <c r="J1015" s="207"/>
      <c r="K1015" s="207"/>
      <c r="L1015" s="207"/>
      <c r="M1015" s="207"/>
      <c r="N1015" s="207"/>
      <c r="O1015" s="207"/>
      <c r="P1015" s="207"/>
      <c r="Q1015" s="207"/>
      <c r="R1015" s="207" t="s">
        <v>752</v>
      </c>
      <c r="S1015" s="207"/>
      <c r="T1015" s="207"/>
      <c r="U1015" s="207"/>
      <c r="V1015" s="207" t="s">
        <v>744</v>
      </c>
    </row>
    <row r="1016" spans="1:22">
      <c r="A1016" s="207" t="s">
        <v>1803</v>
      </c>
      <c r="B1016" s="207" t="s">
        <v>319</v>
      </c>
      <c r="C1016" s="207">
        <v>-16.001999999999999</v>
      </c>
      <c r="D1016" s="207">
        <v>-13.258800000000001</v>
      </c>
      <c r="E1016" s="207" t="s">
        <v>1076</v>
      </c>
      <c r="F1016" s="207" t="s">
        <v>751</v>
      </c>
      <c r="G1016" s="207">
        <v>1</v>
      </c>
      <c r="H1016" s="207"/>
      <c r="I1016" s="207"/>
      <c r="J1016" s="207"/>
      <c r="K1016" s="207"/>
      <c r="L1016" s="207"/>
      <c r="M1016" s="207"/>
      <c r="N1016" s="207"/>
      <c r="O1016" s="207"/>
      <c r="P1016" s="207"/>
      <c r="Q1016" s="207">
        <v>25</v>
      </c>
      <c r="R1016" s="207" t="s">
        <v>845</v>
      </c>
      <c r="S1016" s="207" t="s">
        <v>1786</v>
      </c>
      <c r="T1016" s="207"/>
      <c r="U1016" s="207"/>
      <c r="V1016" s="207" t="s">
        <v>1001</v>
      </c>
    </row>
    <row r="1017" spans="1:22">
      <c r="A1017" s="207" t="s">
        <v>1804</v>
      </c>
      <c r="B1017" s="207" t="s">
        <v>623</v>
      </c>
      <c r="C1017" s="207">
        <v>3.2004000000000001</v>
      </c>
      <c r="D1017" s="207">
        <v>17.8308</v>
      </c>
      <c r="E1017" s="207" t="s">
        <v>750</v>
      </c>
      <c r="F1017" s="207" t="s">
        <v>751</v>
      </c>
      <c r="G1017" s="207">
        <v>1</v>
      </c>
      <c r="H1017" s="207"/>
      <c r="I1017" s="207"/>
      <c r="J1017" s="207"/>
      <c r="K1017" s="207"/>
      <c r="L1017" s="207"/>
      <c r="M1017" s="207"/>
      <c r="N1017" s="207"/>
      <c r="O1017" s="207"/>
      <c r="P1017" s="207"/>
      <c r="Q1017" s="207"/>
      <c r="R1017" s="207" t="s">
        <v>752</v>
      </c>
      <c r="S1017" s="207"/>
      <c r="T1017" s="207"/>
      <c r="U1017" s="207"/>
      <c r="V1017" s="207" t="s">
        <v>744</v>
      </c>
    </row>
    <row r="1018" spans="1:22">
      <c r="A1018" s="207" t="s">
        <v>1805</v>
      </c>
      <c r="B1018" s="207" t="s">
        <v>624</v>
      </c>
      <c r="C1018" s="207">
        <v>-2.286</v>
      </c>
      <c r="D1018" s="207">
        <v>14.1732</v>
      </c>
      <c r="E1018" s="207" t="s">
        <v>750</v>
      </c>
      <c r="F1018" s="207" t="s">
        <v>751</v>
      </c>
      <c r="G1018" s="207">
        <v>1</v>
      </c>
      <c r="H1018" s="207"/>
      <c r="I1018" s="207"/>
      <c r="J1018" s="207"/>
      <c r="K1018" s="207"/>
      <c r="L1018" s="207"/>
      <c r="M1018" s="207"/>
      <c r="N1018" s="207"/>
      <c r="O1018" s="207"/>
      <c r="P1018" s="207"/>
      <c r="Q1018" s="207"/>
      <c r="R1018" s="207" t="s">
        <v>752</v>
      </c>
      <c r="S1018" s="207"/>
      <c r="T1018" s="207"/>
      <c r="U1018" s="207"/>
      <c r="V1018" s="207" t="s">
        <v>744</v>
      </c>
    </row>
    <row r="1019" spans="1:22">
      <c r="A1019" s="207" t="s">
        <v>1806</v>
      </c>
      <c r="B1019" s="207" t="s">
        <v>322</v>
      </c>
      <c r="C1019" s="207">
        <v>-13.258800000000001</v>
      </c>
      <c r="D1019" s="207">
        <v>5.9436</v>
      </c>
      <c r="E1019" s="207" t="s">
        <v>1076</v>
      </c>
      <c r="F1019" s="207" t="s">
        <v>751</v>
      </c>
      <c r="G1019" s="207">
        <v>1</v>
      </c>
      <c r="H1019" s="207"/>
      <c r="I1019" s="207"/>
      <c r="J1019" s="207"/>
      <c r="K1019" s="207"/>
      <c r="L1019" s="207"/>
      <c r="M1019" s="207"/>
      <c r="N1019" s="207"/>
      <c r="O1019" s="207"/>
      <c r="P1019" s="207"/>
      <c r="Q1019" s="207">
        <v>30</v>
      </c>
      <c r="R1019" s="207" t="s">
        <v>845</v>
      </c>
      <c r="S1019" s="207" t="s">
        <v>1777</v>
      </c>
      <c r="T1019" s="207"/>
      <c r="U1019" s="207"/>
      <c r="V1019" s="207" t="s">
        <v>1001</v>
      </c>
    </row>
    <row r="1020" spans="1:22">
      <c r="A1020" s="207" t="s">
        <v>1807</v>
      </c>
      <c r="B1020" s="207" t="s">
        <v>625</v>
      </c>
      <c r="C1020" s="207">
        <v>-2.286</v>
      </c>
      <c r="D1020" s="207">
        <v>12.3444</v>
      </c>
      <c r="E1020" s="207" t="s">
        <v>750</v>
      </c>
      <c r="F1020" s="207" t="s">
        <v>751</v>
      </c>
      <c r="G1020" s="207">
        <v>1</v>
      </c>
      <c r="H1020" s="207"/>
      <c r="I1020" s="207"/>
      <c r="J1020" s="207"/>
      <c r="K1020" s="207"/>
      <c r="L1020" s="207"/>
      <c r="M1020" s="207"/>
      <c r="N1020" s="207"/>
      <c r="O1020" s="207"/>
      <c r="P1020" s="207"/>
      <c r="Q1020" s="207"/>
      <c r="R1020" s="207" t="s">
        <v>752</v>
      </c>
      <c r="S1020" s="207"/>
      <c r="T1020" s="207"/>
      <c r="U1020" s="207"/>
      <c r="V1020" s="207" t="s">
        <v>744</v>
      </c>
    </row>
    <row r="1021" spans="1:22">
      <c r="A1021" s="214" t="s">
        <v>1808</v>
      </c>
      <c r="B1021" s="214" t="s">
        <v>299</v>
      </c>
      <c r="C1021" s="214">
        <v>-14.1732</v>
      </c>
      <c r="D1021" s="214">
        <v>-4.1147999999999998</v>
      </c>
      <c r="E1021" s="214" t="s">
        <v>844</v>
      </c>
      <c r="F1021" s="214"/>
      <c r="G1021" s="214"/>
      <c r="H1021" s="214"/>
      <c r="I1021" s="214"/>
      <c r="J1021" s="214"/>
      <c r="K1021" s="214"/>
      <c r="L1021" s="214"/>
      <c r="M1021" s="214"/>
      <c r="N1021" s="214"/>
      <c r="O1021" s="214"/>
      <c r="P1021" s="214"/>
      <c r="Q1021" s="214"/>
      <c r="R1021" s="214"/>
      <c r="S1021" s="214" t="s">
        <v>1074</v>
      </c>
      <c r="T1021" s="214"/>
      <c r="U1021" s="214" t="s">
        <v>1074</v>
      </c>
      <c r="V1021" s="214"/>
    </row>
    <row r="1022" spans="1:22">
      <c r="A1022" s="214" t="s">
        <v>1809</v>
      </c>
      <c r="B1022" s="214" t="s">
        <v>302</v>
      </c>
      <c r="C1022" s="214">
        <v>-15.0876</v>
      </c>
      <c r="D1022" s="214">
        <v>-5.0292000000000003</v>
      </c>
      <c r="E1022" s="214" t="s">
        <v>844</v>
      </c>
      <c r="F1022" s="214"/>
      <c r="G1022" s="214"/>
      <c r="H1022" s="214"/>
      <c r="I1022" s="214"/>
      <c r="J1022" s="214"/>
      <c r="K1022" s="214"/>
      <c r="L1022" s="214"/>
      <c r="M1022" s="214"/>
      <c r="N1022" s="214"/>
      <c r="O1022" s="214"/>
      <c r="P1022" s="214"/>
      <c r="Q1022" s="214"/>
      <c r="R1022" s="214"/>
      <c r="S1022" s="214" t="s">
        <v>1074</v>
      </c>
      <c r="T1022" s="214"/>
      <c r="U1022" s="214" t="s">
        <v>1074</v>
      </c>
      <c r="V1022" s="214"/>
    </row>
    <row r="1023" spans="1:22">
      <c r="A1023" s="214" t="s">
        <v>1810</v>
      </c>
      <c r="B1023" s="214" t="s">
        <v>305</v>
      </c>
      <c r="C1023" s="214">
        <v>-12.3444</v>
      </c>
      <c r="D1023" s="214">
        <v>-5.0292000000000003</v>
      </c>
      <c r="E1023" s="214" t="s">
        <v>844</v>
      </c>
      <c r="F1023" s="214"/>
      <c r="G1023" s="214"/>
      <c r="H1023" s="214"/>
      <c r="I1023" s="214"/>
      <c r="J1023" s="214"/>
      <c r="K1023" s="214"/>
      <c r="L1023" s="214"/>
      <c r="M1023" s="214"/>
      <c r="N1023" s="214"/>
      <c r="O1023" s="214"/>
      <c r="P1023" s="214"/>
      <c r="Q1023" s="214"/>
      <c r="R1023" s="214"/>
      <c r="S1023" s="214" t="s">
        <v>1074</v>
      </c>
      <c r="T1023" s="214"/>
      <c r="U1023" s="214" t="s">
        <v>1074</v>
      </c>
      <c r="V1023" s="214"/>
    </row>
    <row r="1024" spans="1:22">
      <c r="A1024" s="214" t="s">
        <v>1811</v>
      </c>
      <c r="B1024" s="214" t="s">
        <v>308</v>
      </c>
      <c r="C1024" s="214">
        <v>-11.43</v>
      </c>
      <c r="D1024" s="214">
        <v>-2.286</v>
      </c>
      <c r="E1024" s="214" t="s">
        <v>844</v>
      </c>
      <c r="F1024" s="214"/>
      <c r="G1024" s="214"/>
      <c r="H1024" s="214"/>
      <c r="I1024" s="214"/>
      <c r="J1024" s="214"/>
      <c r="K1024" s="214"/>
      <c r="L1024" s="214"/>
      <c r="M1024" s="214"/>
      <c r="N1024" s="214"/>
      <c r="O1024" s="214"/>
      <c r="P1024" s="214"/>
      <c r="Q1024" s="214"/>
      <c r="R1024" s="214"/>
      <c r="S1024" s="214" t="s">
        <v>1074</v>
      </c>
      <c r="T1024" s="214"/>
      <c r="U1024" s="214" t="s">
        <v>1074</v>
      </c>
      <c r="V1024" s="214"/>
    </row>
    <row r="1025" spans="1:22">
      <c r="A1025" s="207" t="s">
        <v>1812</v>
      </c>
      <c r="B1025" s="207" t="s">
        <v>626</v>
      </c>
      <c r="C1025" s="207">
        <v>0.4572</v>
      </c>
      <c r="D1025" s="207">
        <v>16.001999999999999</v>
      </c>
      <c r="E1025" s="207" t="s">
        <v>750</v>
      </c>
      <c r="F1025" s="207" t="s">
        <v>751</v>
      </c>
      <c r="G1025" s="207">
        <v>1</v>
      </c>
      <c r="H1025" s="207"/>
      <c r="I1025" s="207"/>
      <c r="J1025" s="207"/>
      <c r="K1025" s="207"/>
      <c r="L1025" s="207"/>
      <c r="M1025" s="207"/>
      <c r="N1025" s="207"/>
      <c r="O1025" s="207"/>
      <c r="P1025" s="207"/>
      <c r="Q1025" s="207"/>
      <c r="R1025" s="207" t="s">
        <v>1748</v>
      </c>
      <c r="S1025" s="207"/>
      <c r="T1025" s="207"/>
      <c r="U1025" s="207"/>
      <c r="V1025" s="207" t="s">
        <v>744</v>
      </c>
    </row>
    <row r="1026" spans="1:22">
      <c r="A1026" s="207" t="s">
        <v>1813</v>
      </c>
      <c r="B1026" s="207" t="s">
        <v>627</v>
      </c>
      <c r="C1026" s="207">
        <v>-1.3715999999999999</v>
      </c>
      <c r="D1026" s="207">
        <v>13.258800000000001</v>
      </c>
      <c r="E1026" s="207" t="s">
        <v>750</v>
      </c>
      <c r="F1026" s="207" t="s">
        <v>751</v>
      </c>
      <c r="G1026" s="207">
        <v>1</v>
      </c>
      <c r="H1026" s="207"/>
      <c r="I1026" s="207"/>
      <c r="J1026" s="207"/>
      <c r="K1026" s="207"/>
      <c r="L1026" s="207"/>
      <c r="M1026" s="207"/>
      <c r="N1026" s="207"/>
      <c r="O1026" s="207"/>
      <c r="P1026" s="207"/>
      <c r="Q1026" s="207"/>
      <c r="R1026" s="207" t="s">
        <v>1748</v>
      </c>
      <c r="S1026" s="207"/>
      <c r="T1026" s="207"/>
      <c r="U1026" s="207"/>
      <c r="V1026" s="207" t="s">
        <v>744</v>
      </c>
    </row>
    <row r="1027" spans="1:22">
      <c r="A1027" s="207" t="s">
        <v>1814</v>
      </c>
      <c r="B1027" s="207" t="s">
        <v>325</v>
      </c>
      <c r="C1027" s="207">
        <v>16.916399999999999</v>
      </c>
      <c r="D1027" s="207">
        <v>-7.7724000000000002</v>
      </c>
      <c r="E1027" s="207" t="s">
        <v>1125</v>
      </c>
      <c r="F1027" s="207" t="s">
        <v>751</v>
      </c>
      <c r="G1027" s="207">
        <v>1</v>
      </c>
      <c r="H1027" s="207"/>
      <c r="I1027" s="207"/>
      <c r="J1027" s="207"/>
      <c r="K1027" s="207"/>
      <c r="L1027" s="207"/>
      <c r="M1027" s="207"/>
      <c r="N1027" s="207"/>
      <c r="O1027" s="207"/>
      <c r="P1027" s="207"/>
      <c r="Q1027" s="207">
        <v>25</v>
      </c>
      <c r="R1027" s="207" t="s">
        <v>1703</v>
      </c>
      <c r="S1027" s="207" t="s">
        <v>1704</v>
      </c>
      <c r="T1027" s="207"/>
      <c r="U1027" s="207"/>
      <c r="V1027" s="207" t="s">
        <v>1001</v>
      </c>
    </row>
    <row r="1028" spans="1:22">
      <c r="A1028" s="214" t="s">
        <v>1815</v>
      </c>
      <c r="B1028" s="214" t="s">
        <v>311</v>
      </c>
      <c r="C1028" s="214">
        <v>-11.43</v>
      </c>
      <c r="D1028" s="214">
        <v>-3.2004000000000001</v>
      </c>
      <c r="E1028" s="214" t="s">
        <v>844</v>
      </c>
      <c r="F1028" s="214"/>
      <c r="G1028" s="214"/>
      <c r="H1028" s="214"/>
      <c r="I1028" s="214"/>
      <c r="J1028" s="214"/>
      <c r="K1028" s="214"/>
      <c r="L1028" s="214"/>
      <c r="M1028" s="214"/>
      <c r="N1028" s="214"/>
      <c r="O1028" s="214"/>
      <c r="P1028" s="214"/>
      <c r="Q1028" s="214"/>
      <c r="R1028" s="214"/>
      <c r="S1028" s="214" t="s">
        <v>1074</v>
      </c>
      <c r="T1028" s="214"/>
      <c r="U1028" s="214" t="s">
        <v>1074</v>
      </c>
      <c r="V1028" s="214"/>
    </row>
    <row r="1029" spans="1:22">
      <c r="A1029" s="214" t="s">
        <v>1816</v>
      </c>
      <c r="B1029" s="214" t="s">
        <v>314</v>
      </c>
      <c r="C1029" s="214">
        <v>-13.258800000000001</v>
      </c>
      <c r="D1029" s="214">
        <v>-4.1147999999999998</v>
      </c>
      <c r="E1029" s="214" t="s">
        <v>844</v>
      </c>
      <c r="F1029" s="214"/>
      <c r="G1029" s="214"/>
      <c r="H1029" s="214"/>
      <c r="I1029" s="214"/>
      <c r="J1029" s="214"/>
      <c r="K1029" s="214"/>
      <c r="L1029" s="214"/>
      <c r="M1029" s="214"/>
      <c r="N1029" s="214"/>
      <c r="O1029" s="214"/>
      <c r="P1029" s="214"/>
      <c r="Q1029" s="214"/>
      <c r="R1029" s="214"/>
      <c r="S1029" s="214" t="s">
        <v>1074</v>
      </c>
      <c r="T1029" s="214"/>
      <c r="U1029" s="214" t="s">
        <v>1074</v>
      </c>
      <c r="V1029" s="214"/>
    </row>
    <row r="1030" spans="1:22">
      <c r="A1030" s="214" t="s">
        <v>1817</v>
      </c>
      <c r="B1030" s="214" t="s">
        <v>317</v>
      </c>
      <c r="C1030" s="214">
        <v>-14.1732</v>
      </c>
      <c r="D1030" s="214">
        <v>-5.0292000000000003</v>
      </c>
      <c r="E1030" s="214" t="s">
        <v>844</v>
      </c>
      <c r="F1030" s="214"/>
      <c r="G1030" s="214"/>
      <c r="H1030" s="214"/>
      <c r="I1030" s="214"/>
      <c r="J1030" s="214"/>
      <c r="K1030" s="214"/>
      <c r="L1030" s="214"/>
      <c r="M1030" s="214"/>
      <c r="N1030" s="214"/>
      <c r="O1030" s="214"/>
      <c r="P1030" s="214"/>
      <c r="Q1030" s="214"/>
      <c r="R1030" s="214"/>
      <c r="S1030" s="214" t="s">
        <v>1074</v>
      </c>
      <c r="T1030" s="214"/>
      <c r="U1030" s="214" t="s">
        <v>1074</v>
      </c>
      <c r="V1030" s="214"/>
    </row>
    <row r="1031" spans="1:22">
      <c r="A1031" s="214" t="s">
        <v>1818</v>
      </c>
      <c r="B1031" s="214" t="s">
        <v>320</v>
      </c>
      <c r="C1031" s="214">
        <v>-13.258800000000001</v>
      </c>
      <c r="D1031" s="214">
        <v>-5.0292000000000003</v>
      </c>
      <c r="E1031" s="214" t="s">
        <v>844</v>
      </c>
      <c r="F1031" s="214"/>
      <c r="G1031" s="214"/>
      <c r="H1031" s="214"/>
      <c r="I1031" s="214"/>
      <c r="J1031" s="214"/>
      <c r="K1031" s="214"/>
      <c r="L1031" s="214"/>
      <c r="M1031" s="214"/>
      <c r="N1031" s="214"/>
      <c r="O1031" s="214"/>
      <c r="P1031" s="214"/>
      <c r="Q1031" s="214"/>
      <c r="R1031" s="214"/>
      <c r="S1031" s="214" t="s">
        <v>1074</v>
      </c>
      <c r="T1031" s="214"/>
      <c r="U1031" s="214" t="s">
        <v>1074</v>
      </c>
      <c r="V1031" s="214"/>
    </row>
    <row r="1032" spans="1:22">
      <c r="A1032" s="214" t="s">
        <v>1819</v>
      </c>
      <c r="B1032" s="214" t="s">
        <v>323</v>
      </c>
      <c r="C1032" s="214">
        <v>-12.3444</v>
      </c>
      <c r="D1032" s="214">
        <v>-3.2004000000000001</v>
      </c>
      <c r="E1032" s="214" t="s">
        <v>844</v>
      </c>
      <c r="F1032" s="214"/>
      <c r="G1032" s="214"/>
      <c r="H1032" s="214"/>
      <c r="I1032" s="214"/>
      <c r="J1032" s="214"/>
      <c r="K1032" s="214"/>
      <c r="L1032" s="214"/>
      <c r="M1032" s="214"/>
      <c r="N1032" s="214"/>
      <c r="O1032" s="214"/>
      <c r="P1032" s="214"/>
      <c r="Q1032" s="214"/>
      <c r="R1032" s="214"/>
      <c r="S1032" s="214" t="s">
        <v>1074</v>
      </c>
      <c r="T1032" s="214"/>
      <c r="U1032" s="214" t="s">
        <v>1074</v>
      </c>
      <c r="V1032" s="214"/>
    </row>
    <row r="1033" spans="1:22">
      <c r="A1033" s="214" t="s">
        <v>1820</v>
      </c>
      <c r="B1033" s="214" t="s">
        <v>326</v>
      </c>
      <c r="C1033" s="214">
        <v>-13.258800000000001</v>
      </c>
      <c r="D1033" s="214">
        <v>-8.6867999999999999</v>
      </c>
      <c r="E1033" s="214" t="s">
        <v>755</v>
      </c>
      <c r="F1033" s="214"/>
      <c r="G1033" s="214"/>
      <c r="H1033" s="214"/>
      <c r="I1033" s="214"/>
      <c r="J1033" s="214"/>
      <c r="K1033" s="214"/>
      <c r="L1033" s="214"/>
      <c r="M1033" s="214"/>
      <c r="N1033" s="214"/>
      <c r="O1033" s="214"/>
      <c r="P1033" s="214"/>
      <c r="Q1033" s="214"/>
      <c r="R1033" s="214" t="s">
        <v>744</v>
      </c>
      <c r="S1033" s="214" t="s">
        <v>1074</v>
      </c>
      <c r="T1033" s="214"/>
      <c r="U1033" s="214" t="s">
        <v>1074</v>
      </c>
      <c r="V1033" s="214"/>
    </row>
    <row r="1034" spans="1:22">
      <c r="A1034" s="214" t="s">
        <v>1821</v>
      </c>
      <c r="B1034" s="214" t="s">
        <v>329</v>
      </c>
      <c r="C1034" s="214">
        <v>-13.258800000000001</v>
      </c>
      <c r="D1034" s="214">
        <v>-6.8579999999999997</v>
      </c>
      <c r="E1034" s="214" t="s">
        <v>755</v>
      </c>
      <c r="F1034" s="214"/>
      <c r="G1034" s="214"/>
      <c r="H1034" s="214"/>
      <c r="I1034" s="214"/>
      <c r="J1034" s="214"/>
      <c r="K1034" s="214"/>
      <c r="L1034" s="214"/>
      <c r="M1034" s="214"/>
      <c r="N1034" s="214"/>
      <c r="O1034" s="214"/>
      <c r="P1034" s="214"/>
      <c r="Q1034" s="214"/>
      <c r="R1034" s="214" t="s">
        <v>744</v>
      </c>
      <c r="S1034" s="214" t="s">
        <v>1074</v>
      </c>
      <c r="T1034" s="214"/>
      <c r="U1034" s="214" t="s">
        <v>1074</v>
      </c>
      <c r="V1034" s="214"/>
    </row>
    <row r="1035" spans="1:22" ht="13.15" customHeight="1">
      <c r="A1035" s="214" t="s">
        <v>1822</v>
      </c>
      <c r="B1035" s="214" t="s">
        <v>332</v>
      </c>
      <c r="C1035" s="214">
        <v>-12.3444</v>
      </c>
      <c r="D1035" s="214">
        <v>-9.6012000000000004</v>
      </c>
      <c r="E1035" s="214" t="s">
        <v>1076</v>
      </c>
      <c r="F1035" s="214"/>
      <c r="G1035" s="214"/>
      <c r="H1035" s="214"/>
      <c r="I1035" s="214"/>
      <c r="J1035" s="214"/>
      <c r="K1035" s="214"/>
      <c r="L1035" s="214"/>
      <c r="M1035" s="214"/>
      <c r="N1035" s="214"/>
      <c r="O1035" s="214"/>
      <c r="P1035" s="214"/>
      <c r="Q1035" s="214"/>
      <c r="R1035" s="214"/>
      <c r="S1035" s="214" t="s">
        <v>1074</v>
      </c>
      <c r="T1035" s="214"/>
      <c r="U1035" s="214" t="s">
        <v>1074</v>
      </c>
      <c r="V1035" s="214"/>
    </row>
    <row r="1036" spans="1:22" ht="13.15" customHeight="1">
      <c r="A1036" s="207" t="s">
        <v>1823</v>
      </c>
      <c r="B1036" s="207" t="s">
        <v>328</v>
      </c>
      <c r="C1036" s="207">
        <v>16.916399999999999</v>
      </c>
      <c r="D1036" s="207">
        <v>-15.0876</v>
      </c>
      <c r="E1036" s="207" t="s">
        <v>1076</v>
      </c>
      <c r="F1036" s="207" t="s">
        <v>751</v>
      </c>
      <c r="G1036" s="207">
        <v>1</v>
      </c>
      <c r="H1036" s="207"/>
      <c r="I1036" s="207"/>
      <c r="J1036" s="207"/>
      <c r="K1036" s="207"/>
      <c r="L1036" s="207"/>
      <c r="M1036" s="207" t="s">
        <v>1824</v>
      </c>
      <c r="N1036" s="207"/>
      <c r="O1036" s="207"/>
      <c r="P1036" s="207"/>
      <c r="Q1036" s="207">
        <v>20</v>
      </c>
      <c r="R1036" s="207" t="s">
        <v>1703</v>
      </c>
      <c r="S1036" s="207" t="s">
        <v>1777</v>
      </c>
      <c r="T1036" s="207"/>
      <c r="U1036" s="207"/>
      <c r="V1036" s="207" t="s">
        <v>1001</v>
      </c>
    </row>
    <row r="1037" spans="1:22" ht="13.15" customHeight="1">
      <c r="A1037" s="214" t="s">
        <v>1825</v>
      </c>
      <c r="B1037" s="214" t="s">
        <v>335</v>
      </c>
      <c r="C1037" s="214">
        <v>-14.1732</v>
      </c>
      <c r="D1037" s="214">
        <v>-9.6012000000000004</v>
      </c>
      <c r="E1037" s="214" t="s">
        <v>1076</v>
      </c>
      <c r="F1037" s="214"/>
      <c r="G1037" s="214"/>
      <c r="H1037" s="214"/>
      <c r="I1037" s="214"/>
      <c r="J1037" s="214"/>
      <c r="K1037" s="214"/>
      <c r="L1037" s="214"/>
      <c r="M1037" s="214"/>
      <c r="N1037" s="214"/>
      <c r="O1037" s="214"/>
      <c r="P1037" s="214"/>
      <c r="Q1037" s="214"/>
      <c r="R1037" s="214"/>
      <c r="S1037" s="214" t="s">
        <v>1074</v>
      </c>
      <c r="T1037" s="214"/>
      <c r="U1037" s="214" t="s">
        <v>1074</v>
      </c>
      <c r="V1037" s="214"/>
    </row>
    <row r="1038" spans="1:22" ht="13.15" customHeight="1">
      <c r="A1038" s="214" t="s">
        <v>1826</v>
      </c>
      <c r="B1038" s="214" t="s">
        <v>338</v>
      </c>
      <c r="C1038" s="214">
        <v>-16.916399999999999</v>
      </c>
      <c r="D1038" s="214">
        <v>-10.515599999999999</v>
      </c>
      <c r="E1038" s="214" t="s">
        <v>1076</v>
      </c>
      <c r="F1038" s="214"/>
      <c r="G1038" s="214"/>
      <c r="H1038" s="214"/>
      <c r="I1038" s="214"/>
      <c r="J1038" s="214"/>
      <c r="K1038" s="214"/>
      <c r="L1038" s="214"/>
      <c r="M1038" s="214"/>
      <c r="N1038" s="214"/>
      <c r="O1038" s="214"/>
      <c r="P1038" s="214"/>
      <c r="Q1038" s="214"/>
      <c r="R1038" s="214"/>
      <c r="S1038" s="214" t="s">
        <v>1074</v>
      </c>
      <c r="T1038" s="214"/>
      <c r="U1038" s="214" t="s">
        <v>1074</v>
      </c>
      <c r="V1038" s="214"/>
    </row>
    <row r="1039" spans="1:22" ht="13.15" customHeight="1">
      <c r="A1039" s="214" t="s">
        <v>1827</v>
      </c>
      <c r="B1039" s="214" t="s">
        <v>341</v>
      </c>
      <c r="C1039" s="214">
        <v>-16.916399999999999</v>
      </c>
      <c r="D1039" s="214">
        <v>-13.258800000000001</v>
      </c>
      <c r="E1039" s="214" t="s">
        <v>755</v>
      </c>
      <c r="F1039" s="214"/>
      <c r="G1039" s="214"/>
      <c r="H1039" s="214"/>
      <c r="I1039" s="214"/>
      <c r="J1039" s="214"/>
      <c r="K1039" s="214"/>
      <c r="L1039" s="214"/>
      <c r="M1039" s="214"/>
      <c r="N1039" s="214"/>
      <c r="O1039" s="214"/>
      <c r="P1039" s="214"/>
      <c r="Q1039" s="214"/>
      <c r="R1039" s="214" t="s">
        <v>744</v>
      </c>
      <c r="S1039" s="214" t="s">
        <v>1074</v>
      </c>
      <c r="T1039" s="214"/>
      <c r="U1039" s="214" t="s">
        <v>1074</v>
      </c>
      <c r="V1039" s="214"/>
    </row>
    <row r="1040" spans="1:22">
      <c r="A1040" s="214" t="s">
        <v>1828</v>
      </c>
      <c r="B1040" s="214" t="s">
        <v>344</v>
      </c>
      <c r="C1040" s="214">
        <v>-12.3444</v>
      </c>
      <c r="D1040" s="214">
        <v>-7.7724000000000002</v>
      </c>
      <c r="E1040" s="214" t="s">
        <v>1076</v>
      </c>
      <c r="F1040" s="214"/>
      <c r="G1040" s="214"/>
      <c r="H1040" s="214"/>
      <c r="I1040" s="214"/>
      <c r="J1040" s="214"/>
      <c r="K1040" s="214"/>
      <c r="L1040" s="214"/>
      <c r="M1040" s="214"/>
      <c r="N1040" s="214"/>
      <c r="O1040" s="214"/>
      <c r="P1040" s="214"/>
      <c r="Q1040" s="214"/>
      <c r="R1040" s="214"/>
      <c r="S1040" s="214" t="s">
        <v>1074</v>
      </c>
      <c r="T1040" s="214"/>
      <c r="U1040" s="214" t="s">
        <v>1074</v>
      </c>
      <c r="V1040" s="214"/>
    </row>
    <row r="1041" spans="1:22">
      <c r="A1041" s="207" t="s">
        <v>1829</v>
      </c>
      <c r="B1041" s="207" t="s">
        <v>331</v>
      </c>
      <c r="C1041" s="207">
        <v>14.1732</v>
      </c>
      <c r="D1041" s="207">
        <v>-12.3444</v>
      </c>
      <c r="E1041" s="207" t="s">
        <v>1076</v>
      </c>
      <c r="F1041" s="207" t="s">
        <v>751</v>
      </c>
      <c r="G1041" s="207">
        <v>1</v>
      </c>
      <c r="H1041" s="207"/>
      <c r="I1041" s="207"/>
      <c r="J1041" s="207"/>
      <c r="K1041" s="207"/>
      <c r="L1041" s="207"/>
      <c r="M1041" s="207" t="s">
        <v>1824</v>
      </c>
      <c r="N1041" s="207"/>
      <c r="O1041" s="207"/>
      <c r="P1041" s="207"/>
      <c r="Q1041" s="207">
        <v>20</v>
      </c>
      <c r="R1041" s="207" t="s">
        <v>1703</v>
      </c>
      <c r="S1041" s="207" t="s">
        <v>1777</v>
      </c>
      <c r="T1041" s="207"/>
      <c r="U1041" s="207"/>
      <c r="V1041" s="207" t="s">
        <v>1001</v>
      </c>
    </row>
    <row r="1042" spans="1:22">
      <c r="A1042" s="214" t="s">
        <v>1830</v>
      </c>
      <c r="B1042" s="214" t="s">
        <v>347</v>
      </c>
      <c r="C1042" s="214">
        <v>-16.001999999999999</v>
      </c>
      <c r="D1042" s="214">
        <v>-8.6867999999999999</v>
      </c>
      <c r="E1042" s="214" t="s">
        <v>1076</v>
      </c>
      <c r="F1042" s="214"/>
      <c r="G1042" s="214"/>
      <c r="H1042" s="214"/>
      <c r="I1042" s="214"/>
      <c r="J1042" s="214"/>
      <c r="K1042" s="214"/>
      <c r="L1042" s="214"/>
      <c r="M1042" s="214"/>
      <c r="N1042" s="214"/>
      <c r="O1042" s="214"/>
      <c r="P1042" s="214"/>
      <c r="Q1042" s="214"/>
      <c r="R1042" s="214"/>
      <c r="S1042" s="214" t="s">
        <v>1074</v>
      </c>
      <c r="T1042" s="214"/>
      <c r="U1042" s="214" t="s">
        <v>1074</v>
      </c>
      <c r="V1042" s="214"/>
    </row>
    <row r="1043" spans="1:22">
      <c r="A1043" s="214" t="s">
        <v>1831</v>
      </c>
      <c r="B1043" s="214" t="s">
        <v>350</v>
      </c>
      <c r="C1043" s="214">
        <v>-15.0876</v>
      </c>
      <c r="D1043" s="214">
        <v>-7.7724000000000002</v>
      </c>
      <c r="E1043" s="214" t="s">
        <v>1076</v>
      </c>
      <c r="F1043" s="214"/>
      <c r="G1043" s="214"/>
      <c r="H1043" s="214"/>
      <c r="I1043" s="214"/>
      <c r="J1043" s="214"/>
      <c r="K1043" s="214"/>
      <c r="L1043" s="214"/>
      <c r="M1043" s="214"/>
      <c r="N1043" s="214"/>
      <c r="O1043" s="214"/>
      <c r="P1043" s="214"/>
      <c r="Q1043" s="214"/>
      <c r="R1043" s="214"/>
      <c r="S1043" s="214" t="s">
        <v>1074</v>
      </c>
      <c r="T1043" s="214"/>
      <c r="U1043" s="214" t="s">
        <v>1074</v>
      </c>
      <c r="V1043" s="214"/>
    </row>
    <row r="1044" spans="1:22">
      <c r="A1044" s="214" t="s">
        <v>1832</v>
      </c>
      <c r="B1044" s="214" t="s">
        <v>353</v>
      </c>
      <c r="C1044" s="214">
        <v>-13.258800000000001</v>
      </c>
      <c r="D1044" s="214">
        <v>-7.7724000000000002</v>
      </c>
      <c r="E1044" s="214" t="s">
        <v>755</v>
      </c>
      <c r="F1044" s="214"/>
      <c r="G1044" s="214"/>
      <c r="H1044" s="214"/>
      <c r="I1044" s="214"/>
      <c r="J1044" s="214"/>
      <c r="K1044" s="214"/>
      <c r="L1044" s="214"/>
      <c r="M1044" s="214"/>
      <c r="N1044" s="214"/>
      <c r="O1044" s="214"/>
      <c r="P1044" s="214"/>
      <c r="Q1044" s="214"/>
      <c r="R1044" s="214" t="s">
        <v>744</v>
      </c>
      <c r="S1044" s="214" t="s">
        <v>1074</v>
      </c>
      <c r="T1044" s="214"/>
      <c r="U1044" s="214" t="s">
        <v>1074</v>
      </c>
      <c r="V1044" s="214"/>
    </row>
    <row r="1045" spans="1:22">
      <c r="A1045" s="214" t="s">
        <v>1833</v>
      </c>
      <c r="B1045" s="214" t="s">
        <v>356</v>
      </c>
      <c r="C1045" s="214">
        <v>-16.001999999999999</v>
      </c>
      <c r="D1045" s="214">
        <v>-7.7724000000000002</v>
      </c>
      <c r="E1045" s="214" t="s">
        <v>844</v>
      </c>
      <c r="F1045" s="214"/>
      <c r="G1045" s="214"/>
      <c r="H1045" s="214"/>
      <c r="I1045" s="214"/>
      <c r="J1045" s="214"/>
      <c r="K1045" s="214"/>
      <c r="L1045" s="214"/>
      <c r="M1045" s="214"/>
      <c r="N1045" s="214"/>
      <c r="O1045" s="214"/>
      <c r="P1045" s="214"/>
      <c r="Q1045" s="214"/>
      <c r="R1045" s="214" t="s">
        <v>744</v>
      </c>
      <c r="S1045" s="214" t="s">
        <v>1074</v>
      </c>
      <c r="T1045" s="214"/>
      <c r="U1045" s="214" t="s">
        <v>1074</v>
      </c>
      <c r="V1045" s="214"/>
    </row>
    <row r="1046" spans="1:22">
      <c r="A1046" s="214" t="s">
        <v>1834</v>
      </c>
      <c r="B1046" s="214" t="s">
        <v>359</v>
      </c>
      <c r="C1046" s="214">
        <v>-13.258800000000001</v>
      </c>
      <c r="D1046" s="214">
        <v>-5.9436</v>
      </c>
      <c r="E1046" s="214" t="s">
        <v>844</v>
      </c>
      <c r="F1046" s="214"/>
      <c r="G1046" s="214"/>
      <c r="H1046" s="214"/>
      <c r="I1046" s="214"/>
      <c r="J1046" s="214"/>
      <c r="K1046" s="214"/>
      <c r="L1046" s="214"/>
      <c r="M1046" s="214"/>
      <c r="N1046" s="214"/>
      <c r="O1046" s="214"/>
      <c r="P1046" s="214"/>
      <c r="Q1046" s="214"/>
      <c r="R1046" s="214" t="s">
        <v>744</v>
      </c>
      <c r="S1046" s="214" t="s">
        <v>1074</v>
      </c>
      <c r="T1046" s="214"/>
      <c r="U1046" s="214" t="s">
        <v>1074</v>
      </c>
      <c r="V1046" s="214"/>
    </row>
    <row r="1047" spans="1:22">
      <c r="A1047" s="207" t="s">
        <v>1835</v>
      </c>
      <c r="B1047" s="207" t="s">
        <v>44</v>
      </c>
      <c r="C1047" s="207">
        <v>-9.6012000000000004</v>
      </c>
      <c r="D1047" s="207">
        <v>-11.43</v>
      </c>
      <c r="E1047" s="207" t="s">
        <v>1076</v>
      </c>
      <c r="F1047" s="207" t="s">
        <v>743</v>
      </c>
      <c r="G1047" s="207"/>
      <c r="H1047" s="207"/>
      <c r="I1047" s="207"/>
      <c r="J1047" s="207"/>
      <c r="K1047" s="207"/>
      <c r="L1047" s="207"/>
      <c r="M1047" s="207"/>
      <c r="N1047" s="207"/>
      <c r="O1047" s="207"/>
      <c r="P1047" s="207"/>
      <c r="Q1047" s="207">
        <v>20</v>
      </c>
      <c r="R1047" s="207"/>
      <c r="S1047" s="207" t="s">
        <v>1836</v>
      </c>
      <c r="T1047" s="207"/>
      <c r="U1047" s="207"/>
      <c r="V1047" s="207" t="s">
        <v>1001</v>
      </c>
    </row>
    <row r="1048" spans="1:22">
      <c r="A1048" s="207" t="s">
        <v>1837</v>
      </c>
      <c r="B1048" s="207" t="s">
        <v>63</v>
      </c>
      <c r="C1048" s="207">
        <v>-9.6012000000000004</v>
      </c>
      <c r="D1048" s="207">
        <v>-9.6012000000000004</v>
      </c>
      <c r="E1048" s="207" t="s">
        <v>1076</v>
      </c>
      <c r="F1048" s="207" t="s">
        <v>743</v>
      </c>
      <c r="G1048" s="207"/>
      <c r="H1048" s="207"/>
      <c r="I1048" s="207"/>
      <c r="J1048" s="207"/>
      <c r="K1048" s="207"/>
      <c r="L1048" s="207"/>
      <c r="M1048" s="207"/>
      <c r="N1048" s="207"/>
      <c r="O1048" s="207"/>
      <c r="P1048" s="207"/>
      <c r="Q1048" s="207">
        <v>20</v>
      </c>
      <c r="R1048" s="207"/>
      <c r="S1048" s="207" t="s">
        <v>1836</v>
      </c>
      <c r="T1048" s="207"/>
      <c r="U1048" s="207"/>
      <c r="V1048" s="207" t="s">
        <v>1001</v>
      </c>
    </row>
    <row r="1049" spans="1:22">
      <c r="A1049" s="207" t="s">
        <v>1838</v>
      </c>
      <c r="B1049" s="207" t="s">
        <v>71</v>
      </c>
      <c r="C1049" s="207">
        <v>-10.515599999999999</v>
      </c>
      <c r="D1049" s="207">
        <v>-8.6867999999999999</v>
      </c>
      <c r="E1049" s="207" t="s">
        <v>1076</v>
      </c>
      <c r="F1049" s="207" t="s">
        <v>743</v>
      </c>
      <c r="G1049" s="207"/>
      <c r="H1049" s="207"/>
      <c r="I1049" s="207"/>
      <c r="J1049" s="207"/>
      <c r="K1049" s="207"/>
      <c r="L1049" s="207"/>
      <c r="M1049" s="207"/>
      <c r="N1049" s="207"/>
      <c r="O1049" s="207"/>
      <c r="P1049" s="207"/>
      <c r="Q1049" s="207">
        <v>20</v>
      </c>
      <c r="R1049" s="207" t="s">
        <v>744</v>
      </c>
      <c r="S1049" s="207" t="s">
        <v>1839</v>
      </c>
      <c r="T1049" s="207"/>
      <c r="U1049" s="207"/>
      <c r="V1049" s="207" t="s">
        <v>1001</v>
      </c>
    </row>
    <row r="1050" spans="1:22">
      <c r="A1050" s="207" t="s">
        <v>1840</v>
      </c>
      <c r="B1050" s="207" t="s">
        <v>628</v>
      </c>
      <c r="C1050" s="207">
        <v>-1.3715999999999999</v>
      </c>
      <c r="D1050" s="207">
        <v>14.1732</v>
      </c>
      <c r="E1050" s="207" t="s">
        <v>750</v>
      </c>
      <c r="F1050" s="207" t="s">
        <v>751</v>
      </c>
      <c r="G1050" s="207">
        <v>1</v>
      </c>
      <c r="H1050" s="207"/>
      <c r="I1050" s="207"/>
      <c r="J1050" s="207"/>
      <c r="K1050" s="207"/>
      <c r="L1050" s="207"/>
      <c r="M1050" s="207"/>
      <c r="N1050" s="207"/>
      <c r="O1050" s="207"/>
      <c r="P1050" s="207"/>
      <c r="Q1050" s="207"/>
      <c r="R1050" s="207" t="s">
        <v>1748</v>
      </c>
      <c r="S1050" s="207"/>
      <c r="T1050" s="207"/>
      <c r="U1050" s="207"/>
      <c r="V1050" s="207" t="s">
        <v>744</v>
      </c>
    </row>
    <row r="1051" spans="1:22">
      <c r="A1051" s="207" t="s">
        <v>1841</v>
      </c>
      <c r="B1051" s="207" t="s">
        <v>334</v>
      </c>
      <c r="C1051" s="207">
        <v>17.8308</v>
      </c>
      <c r="D1051" s="207">
        <v>-12.3444</v>
      </c>
      <c r="E1051" s="207" t="s">
        <v>1076</v>
      </c>
      <c r="F1051" s="207" t="s">
        <v>751</v>
      </c>
      <c r="G1051" s="207">
        <v>1</v>
      </c>
      <c r="H1051" s="207"/>
      <c r="I1051" s="207"/>
      <c r="J1051" s="207"/>
      <c r="K1051" s="207"/>
      <c r="L1051" s="207"/>
      <c r="M1051" s="207" t="s">
        <v>1842</v>
      </c>
      <c r="N1051" s="207"/>
      <c r="O1051" s="207"/>
      <c r="P1051" s="207"/>
      <c r="Q1051" s="207">
        <v>20</v>
      </c>
      <c r="R1051" s="207" t="s">
        <v>1703</v>
      </c>
      <c r="S1051" s="207" t="s">
        <v>1777</v>
      </c>
      <c r="T1051" s="207"/>
      <c r="U1051" s="207"/>
      <c r="V1051" s="207" t="s">
        <v>1001</v>
      </c>
    </row>
    <row r="1052" spans="1:22">
      <c r="A1052" s="207" t="s">
        <v>1843</v>
      </c>
      <c r="B1052" s="207" t="s">
        <v>337</v>
      </c>
      <c r="C1052" s="207">
        <v>16.001999999999999</v>
      </c>
      <c r="D1052" s="207">
        <v>-13.258800000000001</v>
      </c>
      <c r="E1052" s="207" t="s">
        <v>1076</v>
      </c>
      <c r="F1052" s="207" t="s">
        <v>751</v>
      </c>
      <c r="G1052" s="207">
        <v>1</v>
      </c>
      <c r="H1052" s="207"/>
      <c r="I1052" s="207"/>
      <c r="J1052" s="207"/>
      <c r="K1052" s="207"/>
      <c r="L1052" s="207"/>
      <c r="M1052" s="207" t="s">
        <v>1842</v>
      </c>
      <c r="N1052" s="207"/>
      <c r="O1052" s="207"/>
      <c r="P1052" s="207"/>
      <c r="Q1052" s="207">
        <v>20</v>
      </c>
      <c r="R1052" s="207" t="s">
        <v>1703</v>
      </c>
      <c r="S1052" s="207" t="s">
        <v>1740</v>
      </c>
      <c r="T1052" s="207"/>
      <c r="U1052" s="207"/>
      <c r="V1052" s="207" t="s">
        <v>1001</v>
      </c>
    </row>
    <row r="1053" spans="1:22">
      <c r="A1053" s="214" t="s">
        <v>1844</v>
      </c>
      <c r="B1053" s="214" t="s">
        <v>362</v>
      </c>
      <c r="C1053" s="214">
        <v>-16.916399999999999</v>
      </c>
      <c r="D1053" s="214">
        <v>-7.7724000000000002</v>
      </c>
      <c r="E1053" s="214" t="s">
        <v>844</v>
      </c>
      <c r="F1053" s="214"/>
      <c r="G1053" s="214"/>
      <c r="H1053" s="214"/>
      <c r="I1053" s="214"/>
      <c r="J1053" s="214"/>
      <c r="K1053" s="214"/>
      <c r="L1053" s="214"/>
      <c r="M1053" s="214"/>
      <c r="N1053" s="214"/>
      <c r="O1053" s="214"/>
      <c r="P1053" s="214"/>
      <c r="Q1053" s="214"/>
      <c r="R1053" s="214" t="s">
        <v>744</v>
      </c>
      <c r="S1053" s="214" t="s">
        <v>1074</v>
      </c>
      <c r="T1053" s="214"/>
      <c r="U1053" s="214" t="s">
        <v>1074</v>
      </c>
      <c r="V1053" s="214"/>
    </row>
    <row r="1054" spans="1:22">
      <c r="A1054" s="214" t="s">
        <v>1845</v>
      </c>
      <c r="B1054" s="214" t="s">
        <v>365</v>
      </c>
      <c r="C1054" s="214">
        <v>-16.916399999999999</v>
      </c>
      <c r="D1054" s="214">
        <v>-9.6012000000000004</v>
      </c>
      <c r="E1054" s="214" t="s">
        <v>844</v>
      </c>
      <c r="F1054" s="214"/>
      <c r="G1054" s="214"/>
      <c r="H1054" s="214"/>
      <c r="I1054" s="214"/>
      <c r="J1054" s="214"/>
      <c r="K1054" s="214"/>
      <c r="L1054" s="214"/>
      <c r="M1054" s="214"/>
      <c r="N1054" s="214"/>
      <c r="O1054" s="214"/>
      <c r="P1054" s="214"/>
      <c r="Q1054" s="214"/>
      <c r="R1054" s="214" t="s">
        <v>744</v>
      </c>
      <c r="S1054" s="214" t="s">
        <v>1074</v>
      </c>
      <c r="T1054" s="214"/>
      <c r="U1054" s="214" t="s">
        <v>1074</v>
      </c>
      <c r="V1054" s="214"/>
    </row>
    <row r="1055" spans="1:22">
      <c r="A1055" s="214" t="s">
        <v>1846</v>
      </c>
      <c r="B1055" s="214" t="s">
        <v>368</v>
      </c>
      <c r="C1055" s="214">
        <v>-17.8308</v>
      </c>
      <c r="D1055" s="214">
        <v>-9.6012000000000004</v>
      </c>
      <c r="E1055" s="214" t="s">
        <v>844</v>
      </c>
      <c r="F1055" s="214"/>
      <c r="G1055" s="214"/>
      <c r="H1055" s="214"/>
      <c r="I1055" s="214"/>
      <c r="J1055" s="214"/>
      <c r="K1055" s="214"/>
      <c r="L1055" s="214"/>
      <c r="M1055" s="214"/>
      <c r="N1055" s="214"/>
      <c r="O1055" s="214"/>
      <c r="P1055" s="214"/>
      <c r="Q1055" s="214"/>
      <c r="R1055" s="214" t="s">
        <v>744</v>
      </c>
      <c r="S1055" s="214" t="s">
        <v>1074</v>
      </c>
      <c r="T1055" s="214"/>
      <c r="U1055" s="214" t="s">
        <v>1074</v>
      </c>
      <c r="V1055" s="214"/>
    </row>
    <row r="1056" spans="1:22">
      <c r="A1056" s="214" t="s">
        <v>1847</v>
      </c>
      <c r="B1056" s="214" t="s">
        <v>371</v>
      </c>
      <c r="C1056" s="214">
        <v>-17.8308</v>
      </c>
      <c r="D1056" s="214">
        <v>-8.6867999999999999</v>
      </c>
      <c r="E1056" s="214" t="s">
        <v>844</v>
      </c>
      <c r="F1056" s="214"/>
      <c r="G1056" s="214"/>
      <c r="H1056" s="214"/>
      <c r="I1056" s="214"/>
      <c r="J1056" s="214"/>
      <c r="K1056" s="214"/>
      <c r="L1056" s="214"/>
      <c r="M1056" s="214"/>
      <c r="N1056" s="214"/>
      <c r="O1056" s="214"/>
      <c r="P1056" s="214"/>
      <c r="Q1056" s="214"/>
      <c r="R1056" s="214" t="s">
        <v>744</v>
      </c>
      <c r="S1056" s="214" t="s">
        <v>1074</v>
      </c>
      <c r="T1056" s="214"/>
      <c r="U1056" s="214" t="s">
        <v>1074</v>
      </c>
      <c r="V1056" s="214"/>
    </row>
    <row r="1057" spans="1:22">
      <c r="A1057" s="214" t="s">
        <v>1848</v>
      </c>
      <c r="B1057" s="214" t="s">
        <v>374</v>
      </c>
      <c r="C1057" s="214">
        <v>-17.8308</v>
      </c>
      <c r="D1057" s="214">
        <v>-6.8579999999999997</v>
      </c>
      <c r="E1057" s="214" t="s">
        <v>844</v>
      </c>
      <c r="F1057" s="214"/>
      <c r="G1057" s="214"/>
      <c r="H1057" s="214"/>
      <c r="I1057" s="214"/>
      <c r="J1057" s="214"/>
      <c r="K1057" s="214"/>
      <c r="L1057" s="214"/>
      <c r="M1057" s="214"/>
      <c r="N1057" s="214"/>
      <c r="O1057" s="214"/>
      <c r="P1057" s="214"/>
      <c r="Q1057" s="214"/>
      <c r="R1057" s="214" t="s">
        <v>744</v>
      </c>
      <c r="S1057" s="214" t="s">
        <v>1074</v>
      </c>
      <c r="T1057" s="214"/>
      <c r="U1057" s="214" t="s">
        <v>1074</v>
      </c>
      <c r="V1057" s="214"/>
    </row>
    <row r="1058" spans="1:22">
      <c r="A1058" s="214" t="s">
        <v>1849</v>
      </c>
      <c r="B1058" s="214" t="s">
        <v>377</v>
      </c>
      <c r="C1058" s="214">
        <v>-17.8308</v>
      </c>
      <c r="D1058" s="214">
        <v>-7.7724000000000002</v>
      </c>
      <c r="E1058" s="214" t="s">
        <v>844</v>
      </c>
      <c r="F1058" s="214"/>
      <c r="G1058" s="214"/>
      <c r="H1058" s="214"/>
      <c r="I1058" s="214"/>
      <c r="J1058" s="214"/>
      <c r="K1058" s="214"/>
      <c r="L1058" s="214"/>
      <c r="M1058" s="214"/>
      <c r="N1058" s="214"/>
      <c r="O1058" s="214"/>
      <c r="P1058" s="214"/>
      <c r="Q1058" s="214"/>
      <c r="R1058" s="214" t="s">
        <v>744</v>
      </c>
      <c r="S1058" s="214" t="s">
        <v>1074</v>
      </c>
      <c r="T1058" s="214"/>
      <c r="U1058" s="214" t="s">
        <v>1074</v>
      </c>
      <c r="V1058" s="214"/>
    </row>
    <row r="1059" spans="1:22">
      <c r="A1059" s="207" t="s">
        <v>1850</v>
      </c>
      <c r="B1059" s="207" t="s">
        <v>340</v>
      </c>
      <c r="C1059" s="207">
        <v>16.001999999999999</v>
      </c>
      <c r="D1059" s="207">
        <v>-15.0876</v>
      </c>
      <c r="E1059" s="207" t="s">
        <v>1076</v>
      </c>
      <c r="F1059" s="207" t="s">
        <v>751</v>
      </c>
      <c r="G1059" s="207">
        <v>1</v>
      </c>
      <c r="H1059" s="207"/>
      <c r="I1059" s="207"/>
      <c r="J1059" s="207"/>
      <c r="K1059" s="207"/>
      <c r="L1059" s="207"/>
      <c r="M1059" s="207" t="s">
        <v>1851</v>
      </c>
      <c r="N1059" s="207"/>
      <c r="O1059" s="207"/>
      <c r="P1059" s="207"/>
      <c r="Q1059" s="207">
        <v>20</v>
      </c>
      <c r="R1059" s="207" t="s">
        <v>1703</v>
      </c>
      <c r="S1059" s="207" t="s">
        <v>1740</v>
      </c>
      <c r="T1059" s="207"/>
      <c r="U1059" s="207"/>
      <c r="V1059" s="207" t="s">
        <v>1001</v>
      </c>
    </row>
    <row r="1060" spans="1:22">
      <c r="A1060" s="207" t="s">
        <v>1852</v>
      </c>
      <c r="B1060" s="207" t="s">
        <v>343</v>
      </c>
      <c r="C1060" s="207">
        <v>13.258800000000001</v>
      </c>
      <c r="D1060" s="207">
        <v>-16.916399999999999</v>
      </c>
      <c r="E1060" s="207" t="s">
        <v>1076</v>
      </c>
      <c r="F1060" s="207" t="s">
        <v>751</v>
      </c>
      <c r="G1060" s="207">
        <v>1</v>
      </c>
      <c r="H1060" s="207"/>
      <c r="I1060" s="207"/>
      <c r="J1060" s="207"/>
      <c r="K1060" s="207"/>
      <c r="L1060" s="207"/>
      <c r="M1060" s="207" t="s">
        <v>1851</v>
      </c>
      <c r="N1060" s="207"/>
      <c r="O1060" s="207"/>
      <c r="P1060" s="207"/>
      <c r="Q1060" s="207">
        <v>20</v>
      </c>
      <c r="R1060" s="207" t="s">
        <v>1703</v>
      </c>
      <c r="S1060" s="207" t="s">
        <v>1740</v>
      </c>
      <c r="T1060" s="207"/>
      <c r="U1060" s="207"/>
      <c r="V1060" s="207" t="s">
        <v>1001</v>
      </c>
    </row>
    <row r="1061" spans="1:22">
      <c r="A1061" s="207" t="s">
        <v>1853</v>
      </c>
      <c r="B1061" s="207" t="s">
        <v>346</v>
      </c>
      <c r="C1061" s="207">
        <v>14.1732</v>
      </c>
      <c r="D1061" s="207">
        <v>-16.916399999999999</v>
      </c>
      <c r="E1061" s="207" t="s">
        <v>1076</v>
      </c>
      <c r="F1061" s="207" t="s">
        <v>751</v>
      </c>
      <c r="G1061" s="207">
        <v>1</v>
      </c>
      <c r="H1061" s="207"/>
      <c r="I1061" s="207"/>
      <c r="J1061" s="207"/>
      <c r="K1061" s="207"/>
      <c r="L1061" s="207"/>
      <c r="M1061" s="207" t="s">
        <v>1851</v>
      </c>
      <c r="N1061" s="207"/>
      <c r="O1061" s="207"/>
      <c r="P1061" s="207"/>
      <c r="Q1061" s="207">
        <v>20</v>
      </c>
      <c r="R1061" s="207" t="s">
        <v>1703</v>
      </c>
      <c r="S1061" s="207" t="s">
        <v>1740</v>
      </c>
      <c r="T1061" s="207"/>
      <c r="U1061" s="207"/>
      <c r="V1061" s="207" t="s">
        <v>1001</v>
      </c>
    </row>
    <row r="1062" spans="1:22">
      <c r="A1062" s="207" t="s">
        <v>1854</v>
      </c>
      <c r="B1062" s="207" t="s">
        <v>349</v>
      </c>
      <c r="C1062" s="207">
        <v>15.0876</v>
      </c>
      <c r="D1062" s="207">
        <v>-16.001999999999999</v>
      </c>
      <c r="E1062" s="207" t="s">
        <v>1076</v>
      </c>
      <c r="F1062" s="207" t="s">
        <v>751</v>
      </c>
      <c r="G1062" s="207">
        <v>1</v>
      </c>
      <c r="H1062" s="207"/>
      <c r="I1062" s="207"/>
      <c r="J1062" s="207"/>
      <c r="K1062" s="207"/>
      <c r="L1062" s="207"/>
      <c r="M1062" s="207" t="s">
        <v>1851</v>
      </c>
      <c r="N1062" s="207"/>
      <c r="O1062" s="207"/>
      <c r="P1062" s="207"/>
      <c r="Q1062" s="207">
        <v>20</v>
      </c>
      <c r="R1062" s="207" t="s">
        <v>1703</v>
      </c>
      <c r="S1062" s="207" t="s">
        <v>1740</v>
      </c>
      <c r="T1062" s="207"/>
      <c r="U1062" s="207"/>
      <c r="V1062" s="207" t="s">
        <v>1001</v>
      </c>
    </row>
    <row r="1063" spans="1:22">
      <c r="A1063" s="214" t="s">
        <v>1855</v>
      </c>
      <c r="B1063" s="214" t="s">
        <v>380</v>
      </c>
      <c r="C1063" s="214">
        <v>-15.0876</v>
      </c>
      <c r="D1063" s="214">
        <v>-6.8579999999999997</v>
      </c>
      <c r="E1063" s="214" t="s">
        <v>1076</v>
      </c>
      <c r="F1063" s="214"/>
      <c r="G1063" s="214"/>
      <c r="H1063" s="214"/>
      <c r="I1063" s="214"/>
      <c r="J1063" s="214"/>
      <c r="K1063" s="214"/>
      <c r="L1063" s="214"/>
      <c r="M1063" s="214"/>
      <c r="N1063" s="214"/>
      <c r="O1063" s="214"/>
      <c r="P1063" s="214"/>
      <c r="Q1063" s="214"/>
      <c r="R1063" s="214" t="s">
        <v>744</v>
      </c>
      <c r="S1063" s="214" t="s">
        <v>1074</v>
      </c>
      <c r="T1063" s="214"/>
      <c r="U1063" s="214" t="s">
        <v>1074</v>
      </c>
      <c r="V1063" s="214"/>
    </row>
    <row r="1064" spans="1:22">
      <c r="A1064" s="207" t="s">
        <v>1856</v>
      </c>
      <c r="B1064" s="207" t="s">
        <v>352</v>
      </c>
      <c r="C1064" s="207">
        <v>15.0876</v>
      </c>
      <c r="D1064" s="207">
        <v>-14.1732</v>
      </c>
      <c r="E1064" s="207" t="s">
        <v>1076</v>
      </c>
      <c r="F1064" s="207" t="s">
        <v>751</v>
      </c>
      <c r="G1064" s="207">
        <v>1</v>
      </c>
      <c r="H1064" s="207"/>
      <c r="I1064" s="207"/>
      <c r="J1064" s="207"/>
      <c r="K1064" s="207"/>
      <c r="L1064" s="207"/>
      <c r="M1064" s="207" t="s">
        <v>1857</v>
      </c>
      <c r="N1064" s="207"/>
      <c r="O1064" s="207"/>
      <c r="P1064" s="207"/>
      <c r="Q1064" s="207">
        <v>20</v>
      </c>
      <c r="R1064" s="207" t="s">
        <v>1703</v>
      </c>
      <c r="S1064" s="207" t="s">
        <v>1740</v>
      </c>
      <c r="T1064" s="207"/>
      <c r="U1064" s="207"/>
      <c r="V1064" s="207" t="s">
        <v>1001</v>
      </c>
    </row>
    <row r="1065" spans="1:22">
      <c r="A1065" s="214" t="s">
        <v>1858</v>
      </c>
      <c r="B1065" s="214" t="s">
        <v>383</v>
      </c>
      <c r="C1065" s="214">
        <v>-13.258800000000001</v>
      </c>
      <c r="D1065" s="214">
        <v>-9.6012000000000004</v>
      </c>
      <c r="E1065" s="214" t="s">
        <v>1076</v>
      </c>
      <c r="F1065" s="214"/>
      <c r="G1065" s="214"/>
      <c r="H1065" s="214"/>
      <c r="I1065" s="214"/>
      <c r="J1065" s="214"/>
      <c r="K1065" s="214"/>
      <c r="L1065" s="214"/>
      <c r="M1065" s="214"/>
      <c r="N1065" s="214"/>
      <c r="O1065" s="214"/>
      <c r="P1065" s="214"/>
      <c r="Q1065" s="214"/>
      <c r="R1065" s="214" t="s">
        <v>744</v>
      </c>
      <c r="S1065" s="214" t="s">
        <v>1074</v>
      </c>
      <c r="T1065" s="214"/>
      <c r="U1065" s="214" t="s">
        <v>1074</v>
      </c>
      <c r="V1065" s="214"/>
    </row>
    <row r="1066" spans="1:22">
      <c r="A1066" s="207" t="s">
        <v>1859</v>
      </c>
      <c r="B1066" s="207" t="s">
        <v>355</v>
      </c>
      <c r="C1066" s="207">
        <v>14.1732</v>
      </c>
      <c r="D1066" s="207">
        <v>-15.0876</v>
      </c>
      <c r="E1066" s="207" t="s">
        <v>1076</v>
      </c>
      <c r="F1066" s="207" t="s">
        <v>751</v>
      </c>
      <c r="G1066" s="207">
        <v>1</v>
      </c>
      <c r="H1066" s="207"/>
      <c r="I1066" s="207"/>
      <c r="J1066" s="207"/>
      <c r="K1066" s="207"/>
      <c r="L1066" s="207"/>
      <c r="M1066" s="207" t="s">
        <v>1857</v>
      </c>
      <c r="N1066" s="207"/>
      <c r="O1066" s="207"/>
      <c r="P1066" s="207"/>
      <c r="Q1066" s="207">
        <v>20</v>
      </c>
      <c r="R1066" s="207" t="s">
        <v>1703</v>
      </c>
      <c r="S1066" s="207" t="s">
        <v>1740</v>
      </c>
      <c r="T1066" s="207"/>
      <c r="U1066" s="207"/>
      <c r="V1066" s="207" t="s">
        <v>1001</v>
      </c>
    </row>
    <row r="1067" spans="1:22">
      <c r="A1067" s="207" t="s">
        <v>1860</v>
      </c>
      <c r="B1067" s="207" t="s">
        <v>358</v>
      </c>
      <c r="C1067" s="207">
        <v>16.001999999999999</v>
      </c>
      <c r="D1067" s="207">
        <v>-14.1732</v>
      </c>
      <c r="E1067" s="207" t="s">
        <v>1076</v>
      </c>
      <c r="F1067" s="207" t="s">
        <v>751</v>
      </c>
      <c r="G1067" s="207">
        <v>1</v>
      </c>
      <c r="H1067" s="207"/>
      <c r="I1067" s="207"/>
      <c r="J1067" s="207"/>
      <c r="K1067" s="207"/>
      <c r="L1067" s="207"/>
      <c r="M1067" s="207" t="s">
        <v>1857</v>
      </c>
      <c r="N1067" s="207"/>
      <c r="O1067" s="207"/>
      <c r="P1067" s="207"/>
      <c r="Q1067" s="207">
        <v>20</v>
      </c>
      <c r="R1067" s="207" t="s">
        <v>1703</v>
      </c>
      <c r="S1067" s="207" t="s">
        <v>1740</v>
      </c>
      <c r="T1067" s="207"/>
      <c r="U1067" s="207"/>
      <c r="V1067" s="207" t="s">
        <v>1001</v>
      </c>
    </row>
    <row r="1068" spans="1:22">
      <c r="A1068" s="207" t="s">
        <v>1861</v>
      </c>
      <c r="B1068" s="207" t="s">
        <v>361</v>
      </c>
      <c r="C1068" s="207">
        <v>14.1732</v>
      </c>
      <c r="D1068" s="207">
        <v>-14.1732</v>
      </c>
      <c r="E1068" s="207" t="s">
        <v>1076</v>
      </c>
      <c r="F1068" s="207" t="s">
        <v>751</v>
      </c>
      <c r="G1068" s="207">
        <v>1</v>
      </c>
      <c r="H1068" s="207"/>
      <c r="I1068" s="207"/>
      <c r="J1068" s="207"/>
      <c r="K1068" s="207"/>
      <c r="L1068" s="207"/>
      <c r="M1068" s="207" t="s">
        <v>1857</v>
      </c>
      <c r="N1068" s="207"/>
      <c r="O1068" s="207"/>
      <c r="P1068" s="207"/>
      <c r="Q1068" s="207">
        <v>20</v>
      </c>
      <c r="R1068" s="207" t="s">
        <v>1703</v>
      </c>
      <c r="S1068" s="207" t="s">
        <v>1740</v>
      </c>
      <c r="T1068" s="207"/>
      <c r="U1068" s="207"/>
      <c r="V1068" s="207" t="s">
        <v>1001</v>
      </c>
    </row>
    <row r="1069" spans="1:22">
      <c r="A1069" s="214" t="s">
        <v>1862</v>
      </c>
      <c r="B1069" s="214" t="s">
        <v>386</v>
      </c>
      <c r="C1069" s="214">
        <v>-15.0876</v>
      </c>
      <c r="D1069" s="214">
        <v>-10.515599999999999</v>
      </c>
      <c r="E1069" s="214" t="s">
        <v>1076</v>
      </c>
      <c r="F1069" s="214"/>
      <c r="G1069" s="214"/>
      <c r="H1069" s="214"/>
      <c r="I1069" s="214"/>
      <c r="J1069" s="214"/>
      <c r="K1069" s="214"/>
      <c r="L1069" s="214"/>
      <c r="M1069" s="214"/>
      <c r="N1069" s="214"/>
      <c r="O1069" s="214"/>
      <c r="P1069" s="214"/>
      <c r="Q1069" s="214"/>
      <c r="R1069" s="214" t="s">
        <v>744</v>
      </c>
      <c r="S1069" s="214" t="s">
        <v>1074</v>
      </c>
      <c r="T1069" s="214"/>
      <c r="U1069" s="214" t="s">
        <v>1074</v>
      </c>
      <c r="V1069" s="214"/>
    </row>
    <row r="1070" spans="1:22">
      <c r="A1070" s="207" t="s">
        <v>1863</v>
      </c>
      <c r="B1070" s="207" t="s">
        <v>78</v>
      </c>
      <c r="C1070" s="207">
        <v>-9.6012000000000004</v>
      </c>
      <c r="D1070" s="207">
        <v>-8.6867999999999999</v>
      </c>
      <c r="E1070" s="207" t="s">
        <v>1076</v>
      </c>
      <c r="F1070" s="207" t="s">
        <v>743</v>
      </c>
      <c r="G1070" s="207"/>
      <c r="H1070" s="207"/>
      <c r="I1070" s="207"/>
      <c r="J1070" s="207"/>
      <c r="K1070" s="207"/>
      <c r="L1070" s="207"/>
      <c r="M1070" s="207"/>
      <c r="N1070" s="207"/>
      <c r="O1070" s="207"/>
      <c r="P1070" s="207"/>
      <c r="Q1070" s="207">
        <v>20</v>
      </c>
      <c r="R1070" s="207" t="s">
        <v>744</v>
      </c>
      <c r="S1070" s="207" t="s">
        <v>1839</v>
      </c>
      <c r="T1070" s="207"/>
      <c r="U1070" s="207"/>
      <c r="V1070" s="207" t="s">
        <v>1001</v>
      </c>
    </row>
    <row r="1071" spans="1:22">
      <c r="A1071" s="207" t="s">
        <v>1864</v>
      </c>
      <c r="B1071" s="207" t="s">
        <v>364</v>
      </c>
      <c r="C1071" s="207">
        <v>15.0876</v>
      </c>
      <c r="D1071" s="207">
        <v>-11.43</v>
      </c>
      <c r="E1071" s="207" t="s">
        <v>1076</v>
      </c>
      <c r="F1071" s="207" t="s">
        <v>751</v>
      </c>
      <c r="G1071" s="207">
        <v>1</v>
      </c>
      <c r="H1071" s="207"/>
      <c r="I1071" s="207"/>
      <c r="J1071" s="207"/>
      <c r="K1071" s="207"/>
      <c r="L1071" s="207"/>
      <c r="M1071" s="207" t="s">
        <v>1865</v>
      </c>
      <c r="N1071" s="207"/>
      <c r="O1071" s="207"/>
      <c r="P1071" s="207"/>
      <c r="Q1071" s="207">
        <v>20</v>
      </c>
      <c r="R1071" s="207" t="s">
        <v>1703</v>
      </c>
      <c r="S1071" s="207" t="s">
        <v>1740</v>
      </c>
      <c r="T1071" s="207"/>
      <c r="U1071" s="207"/>
      <c r="V1071" s="207" t="s">
        <v>1001</v>
      </c>
    </row>
    <row r="1072" spans="1:22">
      <c r="A1072" s="207" t="s">
        <v>1866</v>
      </c>
      <c r="B1072" s="207" t="s">
        <v>367</v>
      </c>
      <c r="C1072" s="207">
        <v>16.916399999999999</v>
      </c>
      <c r="D1072" s="207">
        <v>-10.515599999999999</v>
      </c>
      <c r="E1072" s="207" t="s">
        <v>1076</v>
      </c>
      <c r="F1072" s="207" t="s">
        <v>751</v>
      </c>
      <c r="G1072" s="207">
        <v>1</v>
      </c>
      <c r="H1072" s="207"/>
      <c r="I1072" s="207"/>
      <c r="J1072" s="207"/>
      <c r="K1072" s="207"/>
      <c r="L1072" s="207"/>
      <c r="M1072" s="207" t="s">
        <v>1865</v>
      </c>
      <c r="N1072" s="207"/>
      <c r="O1072" s="207"/>
      <c r="P1072" s="207"/>
      <c r="Q1072" s="207">
        <v>20</v>
      </c>
      <c r="R1072" s="207" t="s">
        <v>1703</v>
      </c>
      <c r="S1072" s="207" t="s">
        <v>1740</v>
      </c>
      <c r="T1072" s="207"/>
      <c r="U1072" s="207"/>
      <c r="V1072" s="207" t="s">
        <v>1001</v>
      </c>
    </row>
    <row r="1073" spans="1:22">
      <c r="A1073" s="214" t="s">
        <v>1867</v>
      </c>
      <c r="B1073" s="214" t="s">
        <v>389</v>
      </c>
      <c r="C1073" s="214">
        <v>-14.1732</v>
      </c>
      <c r="D1073" s="214">
        <v>-5.9436</v>
      </c>
      <c r="E1073" s="214" t="s">
        <v>1076</v>
      </c>
      <c r="F1073" s="214"/>
      <c r="G1073" s="214"/>
      <c r="H1073" s="214"/>
      <c r="I1073" s="214"/>
      <c r="J1073" s="214"/>
      <c r="K1073" s="214"/>
      <c r="L1073" s="214"/>
      <c r="M1073" s="214"/>
      <c r="N1073" s="214"/>
      <c r="O1073" s="214"/>
      <c r="P1073" s="214"/>
      <c r="Q1073" s="214"/>
      <c r="R1073" s="214" t="s">
        <v>744</v>
      </c>
      <c r="S1073" s="214" t="s">
        <v>1074</v>
      </c>
      <c r="T1073" s="214"/>
      <c r="U1073" s="214" t="s">
        <v>1074</v>
      </c>
      <c r="V1073" s="214"/>
    </row>
    <row r="1074" spans="1:22">
      <c r="A1074" s="214" t="s">
        <v>1868</v>
      </c>
      <c r="B1074" s="214" t="s">
        <v>392</v>
      </c>
      <c r="C1074" s="214">
        <v>-16.916399999999999</v>
      </c>
      <c r="D1074" s="214">
        <v>-16.001999999999999</v>
      </c>
      <c r="E1074" s="214" t="s">
        <v>1076</v>
      </c>
      <c r="F1074" s="214"/>
      <c r="G1074" s="214"/>
      <c r="H1074" s="214"/>
      <c r="I1074" s="214"/>
      <c r="J1074" s="214"/>
      <c r="K1074" s="214"/>
      <c r="L1074" s="214"/>
      <c r="M1074" s="214"/>
      <c r="N1074" s="214"/>
      <c r="O1074" s="214"/>
      <c r="P1074" s="214"/>
      <c r="Q1074" s="214"/>
      <c r="R1074" s="214"/>
      <c r="S1074" s="214" t="s">
        <v>1074</v>
      </c>
      <c r="T1074" s="214"/>
      <c r="U1074" s="214" t="s">
        <v>1074</v>
      </c>
      <c r="V1074" s="214"/>
    </row>
    <row r="1075" spans="1:22">
      <c r="A1075" s="214" t="s">
        <v>1869</v>
      </c>
      <c r="B1075" s="214" t="s">
        <v>395</v>
      </c>
      <c r="C1075" s="214">
        <v>-14.1732</v>
      </c>
      <c r="D1075" s="214">
        <v>-6.8579999999999997</v>
      </c>
      <c r="E1075" s="214" t="s">
        <v>755</v>
      </c>
      <c r="F1075" s="214"/>
      <c r="G1075" s="214"/>
      <c r="H1075" s="214"/>
      <c r="I1075" s="214"/>
      <c r="J1075" s="214"/>
      <c r="K1075" s="214"/>
      <c r="L1075" s="214"/>
      <c r="M1075" s="214"/>
      <c r="N1075" s="214"/>
      <c r="O1075" s="214"/>
      <c r="P1075" s="214"/>
      <c r="Q1075" s="214"/>
      <c r="R1075" s="214" t="s">
        <v>744</v>
      </c>
      <c r="S1075" s="214" t="s">
        <v>1074</v>
      </c>
      <c r="T1075" s="214"/>
      <c r="U1075" s="214" t="s">
        <v>1074</v>
      </c>
      <c r="V1075" s="214"/>
    </row>
    <row r="1076" spans="1:22">
      <c r="A1076" s="214" t="s">
        <v>1870</v>
      </c>
      <c r="B1076" s="214" t="s">
        <v>398</v>
      </c>
      <c r="C1076" s="214">
        <v>-13.258800000000001</v>
      </c>
      <c r="D1076" s="214">
        <v>5.0292000000000003</v>
      </c>
      <c r="E1076" s="214" t="s">
        <v>1076</v>
      </c>
      <c r="F1076" s="214"/>
      <c r="G1076" s="214"/>
      <c r="H1076" s="214"/>
      <c r="I1076" s="214"/>
      <c r="J1076" s="214"/>
      <c r="K1076" s="214"/>
      <c r="L1076" s="214"/>
      <c r="M1076" s="214"/>
      <c r="N1076" s="214"/>
      <c r="O1076" s="214"/>
      <c r="P1076" s="214"/>
      <c r="Q1076" s="214"/>
      <c r="R1076" s="214"/>
      <c r="S1076" s="214" t="s">
        <v>1074</v>
      </c>
      <c r="T1076" s="214"/>
      <c r="U1076" s="214" t="s">
        <v>1074</v>
      </c>
      <c r="V1076" s="214"/>
    </row>
    <row r="1077" spans="1:22">
      <c r="A1077" s="214" t="s">
        <v>1871</v>
      </c>
      <c r="B1077" s="214" t="s">
        <v>401</v>
      </c>
      <c r="C1077" s="214">
        <v>-15.0876</v>
      </c>
      <c r="D1077" s="214">
        <v>5.9436</v>
      </c>
      <c r="E1077" s="214" t="s">
        <v>750</v>
      </c>
      <c r="F1077" s="214"/>
      <c r="G1077" s="214"/>
      <c r="H1077" s="214"/>
      <c r="I1077" s="214"/>
      <c r="J1077" s="214"/>
      <c r="K1077" s="214"/>
      <c r="L1077" s="214"/>
      <c r="M1077" s="214"/>
      <c r="N1077" s="214"/>
      <c r="O1077" s="214"/>
      <c r="P1077" s="214"/>
      <c r="Q1077" s="214"/>
      <c r="R1077" s="214"/>
      <c r="S1077" s="214" t="s">
        <v>1074</v>
      </c>
      <c r="T1077" s="214"/>
      <c r="U1077" s="214" t="s">
        <v>1074</v>
      </c>
      <c r="V1077" s="214"/>
    </row>
    <row r="1078" spans="1:22">
      <c r="A1078" s="214" t="s">
        <v>1872</v>
      </c>
      <c r="B1078" s="214" t="s">
        <v>404</v>
      </c>
      <c r="C1078" s="214">
        <v>-15.0876</v>
      </c>
      <c r="D1078" s="214">
        <v>5.0292000000000003</v>
      </c>
      <c r="E1078" s="214" t="s">
        <v>750</v>
      </c>
      <c r="F1078" s="214"/>
      <c r="G1078" s="214"/>
      <c r="H1078" s="214"/>
      <c r="I1078" s="214"/>
      <c r="J1078" s="214"/>
      <c r="K1078" s="214"/>
      <c r="L1078" s="214"/>
      <c r="M1078" s="214"/>
      <c r="N1078" s="214"/>
      <c r="O1078" s="214"/>
      <c r="P1078" s="214"/>
      <c r="Q1078" s="214"/>
      <c r="R1078" s="214"/>
      <c r="S1078" s="214" t="s">
        <v>1074</v>
      </c>
      <c r="T1078" s="214"/>
      <c r="U1078" s="214" t="s">
        <v>1074</v>
      </c>
      <c r="V1078" s="214"/>
    </row>
    <row r="1079" spans="1:22">
      <c r="A1079" s="214" t="s">
        <v>1873</v>
      </c>
      <c r="B1079" s="214" t="s">
        <v>407</v>
      </c>
      <c r="C1079" s="214">
        <v>-16.916399999999999</v>
      </c>
      <c r="D1079" s="214">
        <v>10.515599999999999</v>
      </c>
      <c r="E1079" s="214" t="s">
        <v>1120</v>
      </c>
      <c r="F1079" s="214"/>
      <c r="G1079" s="214"/>
      <c r="H1079" s="214"/>
      <c r="I1079" s="214"/>
      <c r="J1079" s="214"/>
      <c r="K1079" s="214"/>
      <c r="L1079" s="214"/>
      <c r="M1079" s="214"/>
      <c r="N1079" s="214"/>
      <c r="O1079" s="214"/>
      <c r="P1079" s="214"/>
      <c r="Q1079" s="214"/>
      <c r="R1079" s="214"/>
      <c r="S1079" s="214" t="s">
        <v>1074</v>
      </c>
      <c r="T1079" s="214"/>
      <c r="U1079" s="214" t="s">
        <v>1074</v>
      </c>
      <c r="V1079" s="214"/>
    </row>
    <row r="1080" spans="1:22">
      <c r="A1080" s="214" t="s">
        <v>1874</v>
      </c>
      <c r="B1080" s="214" t="s">
        <v>410</v>
      </c>
      <c r="C1080" s="214">
        <v>-16.916399999999999</v>
      </c>
      <c r="D1080" s="214">
        <v>14.1732</v>
      </c>
      <c r="E1080" s="214" t="s">
        <v>1120</v>
      </c>
      <c r="F1080" s="214"/>
      <c r="G1080" s="214"/>
      <c r="H1080" s="214"/>
      <c r="I1080" s="214"/>
      <c r="J1080" s="214"/>
      <c r="K1080" s="214"/>
      <c r="L1080" s="214"/>
      <c r="M1080" s="214"/>
      <c r="N1080" s="214"/>
      <c r="O1080" s="214"/>
      <c r="P1080" s="214"/>
      <c r="Q1080" s="214"/>
      <c r="R1080" s="214"/>
      <c r="S1080" s="214" t="s">
        <v>1074</v>
      </c>
      <c r="T1080" s="214"/>
      <c r="U1080" s="214" t="s">
        <v>1074</v>
      </c>
      <c r="V1080" s="214"/>
    </row>
    <row r="1081" spans="1:22">
      <c r="A1081" s="207" t="s">
        <v>1875</v>
      </c>
      <c r="B1081" s="207" t="s">
        <v>370</v>
      </c>
      <c r="C1081" s="207">
        <v>17.8308</v>
      </c>
      <c r="D1081" s="207">
        <v>-10.515599999999999</v>
      </c>
      <c r="E1081" s="207" t="s">
        <v>1076</v>
      </c>
      <c r="F1081" s="207" t="s">
        <v>751</v>
      </c>
      <c r="G1081" s="207">
        <v>1</v>
      </c>
      <c r="H1081" s="207"/>
      <c r="I1081" s="207"/>
      <c r="J1081" s="207"/>
      <c r="K1081" s="207"/>
      <c r="L1081" s="207"/>
      <c r="M1081" s="207" t="s">
        <v>1865</v>
      </c>
      <c r="N1081" s="207"/>
      <c r="O1081" s="207"/>
      <c r="P1081" s="207"/>
      <c r="Q1081" s="207">
        <v>20</v>
      </c>
      <c r="R1081" s="207" t="s">
        <v>1703</v>
      </c>
      <c r="S1081" s="207" t="s">
        <v>1740</v>
      </c>
      <c r="T1081" s="207"/>
      <c r="U1081" s="207"/>
      <c r="V1081" s="207" t="s">
        <v>1001</v>
      </c>
    </row>
    <row r="1082" spans="1:22">
      <c r="A1082" s="207" t="s">
        <v>1876</v>
      </c>
      <c r="B1082" s="207" t="s">
        <v>629</v>
      </c>
      <c r="C1082" s="207">
        <v>-0.4572</v>
      </c>
      <c r="D1082" s="207">
        <v>9.6012000000000004</v>
      </c>
      <c r="E1082" s="207" t="s">
        <v>750</v>
      </c>
      <c r="F1082" s="207" t="s">
        <v>751</v>
      </c>
      <c r="G1082" s="207">
        <v>1</v>
      </c>
      <c r="H1082" s="207"/>
      <c r="I1082" s="207"/>
      <c r="J1082" s="207"/>
      <c r="K1082" s="207"/>
      <c r="L1082" s="207"/>
      <c r="M1082" s="207"/>
      <c r="N1082" s="207"/>
      <c r="O1082" s="207"/>
      <c r="P1082" s="207"/>
      <c r="Q1082" s="207"/>
      <c r="R1082" s="207" t="s">
        <v>1748</v>
      </c>
      <c r="S1082" s="207"/>
      <c r="T1082" s="207"/>
      <c r="U1082" s="207"/>
      <c r="V1082" s="207" t="s">
        <v>744</v>
      </c>
    </row>
    <row r="1083" spans="1:22">
      <c r="A1083" s="207" t="s">
        <v>1877</v>
      </c>
      <c r="B1083" s="207" t="s">
        <v>373</v>
      </c>
      <c r="C1083" s="207">
        <v>16.001999999999999</v>
      </c>
      <c r="D1083" s="207">
        <v>-11.43</v>
      </c>
      <c r="E1083" s="207" t="s">
        <v>1076</v>
      </c>
      <c r="F1083" s="207" t="s">
        <v>751</v>
      </c>
      <c r="G1083" s="207">
        <v>1</v>
      </c>
      <c r="H1083" s="207"/>
      <c r="I1083" s="207"/>
      <c r="J1083" s="207"/>
      <c r="K1083" s="207"/>
      <c r="L1083" s="207"/>
      <c r="M1083" s="207" t="s">
        <v>1865</v>
      </c>
      <c r="N1083" s="207"/>
      <c r="O1083" s="207"/>
      <c r="P1083" s="207"/>
      <c r="Q1083" s="207">
        <v>20</v>
      </c>
      <c r="R1083" s="207" t="s">
        <v>1703</v>
      </c>
      <c r="S1083" s="207" t="s">
        <v>1740</v>
      </c>
      <c r="T1083" s="207"/>
      <c r="U1083" s="207"/>
      <c r="V1083" s="207" t="s">
        <v>1001</v>
      </c>
    </row>
    <row r="1084" spans="1:22">
      <c r="A1084" s="207" t="s">
        <v>1878</v>
      </c>
      <c r="B1084" s="207" t="s">
        <v>376</v>
      </c>
      <c r="C1084" s="207">
        <v>13.258800000000001</v>
      </c>
      <c r="D1084" s="207">
        <v>-12.3444</v>
      </c>
      <c r="E1084" s="207" t="s">
        <v>1076</v>
      </c>
      <c r="F1084" s="207" t="s">
        <v>751</v>
      </c>
      <c r="G1084" s="207">
        <v>1</v>
      </c>
      <c r="H1084" s="207"/>
      <c r="I1084" s="207"/>
      <c r="J1084" s="207"/>
      <c r="K1084" s="207"/>
      <c r="L1084" s="207"/>
      <c r="M1084" s="207" t="s">
        <v>1879</v>
      </c>
      <c r="N1084" s="207"/>
      <c r="O1084" s="207"/>
      <c r="P1084" s="207"/>
      <c r="Q1084" s="207">
        <v>20</v>
      </c>
      <c r="R1084" s="207" t="s">
        <v>1703</v>
      </c>
      <c r="S1084" s="207" t="s">
        <v>1740</v>
      </c>
      <c r="T1084" s="207"/>
      <c r="U1084" s="207"/>
      <c r="V1084" s="207" t="s">
        <v>1001</v>
      </c>
    </row>
    <row r="1085" spans="1:22">
      <c r="A1085" s="207" t="s">
        <v>1880</v>
      </c>
      <c r="B1085" s="207" t="s">
        <v>630</v>
      </c>
      <c r="C1085" s="207">
        <v>2.286</v>
      </c>
      <c r="D1085" s="207">
        <v>14.1732</v>
      </c>
      <c r="E1085" s="207" t="s">
        <v>750</v>
      </c>
      <c r="F1085" s="207" t="s">
        <v>751</v>
      </c>
      <c r="G1085" s="207">
        <v>1</v>
      </c>
      <c r="H1085" s="207"/>
      <c r="I1085" s="207"/>
      <c r="J1085" s="207"/>
      <c r="K1085" s="207"/>
      <c r="L1085" s="207"/>
      <c r="M1085" s="207"/>
      <c r="N1085" s="207"/>
      <c r="O1085" s="207"/>
      <c r="P1085" s="207"/>
      <c r="Q1085" s="207"/>
      <c r="R1085" s="207" t="s">
        <v>752</v>
      </c>
      <c r="S1085" s="207"/>
      <c r="T1085" s="207"/>
      <c r="U1085" s="207"/>
      <c r="V1085" s="207" t="s">
        <v>744</v>
      </c>
    </row>
    <row r="1086" spans="1:22">
      <c r="A1086" s="207" t="s">
        <v>1881</v>
      </c>
      <c r="B1086" s="207" t="s">
        <v>379</v>
      </c>
      <c r="C1086" s="207">
        <v>16.001999999999999</v>
      </c>
      <c r="D1086" s="207">
        <v>-10.515599999999999</v>
      </c>
      <c r="E1086" s="207" t="s">
        <v>1076</v>
      </c>
      <c r="F1086" s="207" t="s">
        <v>751</v>
      </c>
      <c r="G1086" s="207">
        <v>1</v>
      </c>
      <c r="H1086" s="207"/>
      <c r="I1086" s="207"/>
      <c r="J1086" s="207"/>
      <c r="K1086" s="207"/>
      <c r="L1086" s="207"/>
      <c r="M1086" s="207" t="s">
        <v>1879</v>
      </c>
      <c r="N1086" s="207"/>
      <c r="O1086" s="207"/>
      <c r="P1086" s="207"/>
      <c r="Q1086" s="207">
        <v>20</v>
      </c>
      <c r="R1086" s="207" t="s">
        <v>1703</v>
      </c>
      <c r="S1086" s="207" t="s">
        <v>1740</v>
      </c>
      <c r="T1086" s="207"/>
      <c r="U1086" s="207"/>
      <c r="V1086" s="207" t="s">
        <v>1001</v>
      </c>
    </row>
    <row r="1087" spans="1:22">
      <c r="A1087" s="207" t="s">
        <v>1882</v>
      </c>
      <c r="B1087" s="207" t="s">
        <v>382</v>
      </c>
      <c r="C1087" s="207">
        <v>15.0876</v>
      </c>
      <c r="D1087" s="207">
        <v>-12.3444</v>
      </c>
      <c r="E1087" s="207" t="s">
        <v>1076</v>
      </c>
      <c r="F1087" s="207" t="s">
        <v>751</v>
      </c>
      <c r="G1087" s="207">
        <v>1</v>
      </c>
      <c r="H1087" s="207"/>
      <c r="I1087" s="207"/>
      <c r="J1087" s="207"/>
      <c r="K1087" s="207"/>
      <c r="L1087" s="207"/>
      <c r="M1087" s="207" t="s">
        <v>1879</v>
      </c>
      <c r="N1087" s="207"/>
      <c r="O1087" s="207"/>
      <c r="P1087" s="207"/>
      <c r="Q1087" s="207">
        <v>20</v>
      </c>
      <c r="R1087" s="207" t="s">
        <v>1703</v>
      </c>
      <c r="S1087" s="207" t="s">
        <v>1740</v>
      </c>
      <c r="T1087" s="207"/>
      <c r="U1087" s="207"/>
      <c r="V1087" s="207" t="s">
        <v>1001</v>
      </c>
    </row>
    <row r="1088" spans="1:22">
      <c r="A1088" s="207" t="s">
        <v>1883</v>
      </c>
      <c r="B1088" s="207" t="s">
        <v>631</v>
      </c>
      <c r="C1088" s="207">
        <v>3.2004000000000001</v>
      </c>
      <c r="D1088" s="207">
        <v>14.1732</v>
      </c>
      <c r="E1088" s="207" t="s">
        <v>750</v>
      </c>
      <c r="F1088" s="207" t="s">
        <v>751</v>
      </c>
      <c r="G1088" s="207">
        <v>1</v>
      </c>
      <c r="H1088" s="207"/>
      <c r="I1088" s="207"/>
      <c r="J1088" s="207"/>
      <c r="K1088" s="207"/>
      <c r="L1088" s="207"/>
      <c r="M1088" s="207"/>
      <c r="N1088" s="207"/>
      <c r="O1088" s="207"/>
      <c r="P1088" s="207"/>
      <c r="Q1088" s="207"/>
      <c r="R1088" s="207" t="s">
        <v>752</v>
      </c>
      <c r="S1088" s="207"/>
      <c r="T1088" s="207"/>
      <c r="U1088" s="207"/>
      <c r="V1088" s="207" t="s">
        <v>744</v>
      </c>
    </row>
    <row r="1089" spans="1:22">
      <c r="A1089" s="207" t="s">
        <v>1884</v>
      </c>
      <c r="B1089" s="207" t="s">
        <v>632</v>
      </c>
      <c r="C1089" s="207">
        <v>1.3715999999999999</v>
      </c>
      <c r="D1089" s="207">
        <v>11.43</v>
      </c>
      <c r="E1089" s="207" t="s">
        <v>750</v>
      </c>
      <c r="F1089" s="207" t="s">
        <v>751</v>
      </c>
      <c r="G1089" s="207">
        <v>1</v>
      </c>
      <c r="H1089" s="207"/>
      <c r="I1089" s="207"/>
      <c r="J1089" s="207"/>
      <c r="K1089" s="207"/>
      <c r="L1089" s="207"/>
      <c r="M1089" s="207"/>
      <c r="N1089" s="207"/>
      <c r="O1089" s="207"/>
      <c r="P1089" s="207"/>
      <c r="Q1089" s="207"/>
      <c r="R1089" s="207" t="s">
        <v>752</v>
      </c>
      <c r="S1089" s="207"/>
      <c r="T1089" s="207"/>
      <c r="U1089" s="207"/>
      <c r="V1089" s="207" t="s">
        <v>744</v>
      </c>
    </row>
    <row r="1090" spans="1:22">
      <c r="A1090" s="207" t="s">
        <v>1885</v>
      </c>
      <c r="B1090" s="207" t="s">
        <v>633</v>
      </c>
      <c r="C1090" s="207">
        <v>3.2004000000000001</v>
      </c>
      <c r="D1090" s="207">
        <v>15.0876</v>
      </c>
      <c r="E1090" s="207" t="s">
        <v>750</v>
      </c>
      <c r="F1090" s="207" t="s">
        <v>751</v>
      </c>
      <c r="G1090" s="207">
        <v>1</v>
      </c>
      <c r="H1090" s="207"/>
      <c r="I1090" s="207"/>
      <c r="J1090" s="207"/>
      <c r="K1090" s="207"/>
      <c r="L1090" s="207"/>
      <c r="M1090" s="207"/>
      <c r="N1090" s="207"/>
      <c r="O1090" s="207"/>
      <c r="P1090" s="207"/>
      <c r="Q1090" s="207"/>
      <c r="R1090" s="207" t="s">
        <v>752</v>
      </c>
      <c r="S1090" s="207"/>
      <c r="T1090" s="207"/>
      <c r="U1090" s="207"/>
      <c r="V1090" s="207" t="s">
        <v>744</v>
      </c>
    </row>
    <row r="1091" spans="1:22">
      <c r="A1091" s="207" t="s">
        <v>1886</v>
      </c>
      <c r="B1091" s="207" t="s">
        <v>385</v>
      </c>
      <c r="C1091" s="207">
        <v>13.258800000000001</v>
      </c>
      <c r="D1091" s="207">
        <v>-11.43</v>
      </c>
      <c r="E1091" s="207" t="s">
        <v>1076</v>
      </c>
      <c r="F1091" s="207" t="s">
        <v>751</v>
      </c>
      <c r="G1091" s="207">
        <v>1</v>
      </c>
      <c r="H1091" s="207"/>
      <c r="I1091" s="207"/>
      <c r="J1091" s="207"/>
      <c r="K1091" s="207"/>
      <c r="L1091" s="207"/>
      <c r="M1091" s="207" t="s">
        <v>1879</v>
      </c>
      <c r="N1091" s="207"/>
      <c r="O1091" s="207"/>
      <c r="P1091" s="207"/>
      <c r="Q1091" s="207">
        <v>20</v>
      </c>
      <c r="R1091" s="207" t="s">
        <v>1703</v>
      </c>
      <c r="S1091" s="207" t="s">
        <v>1740</v>
      </c>
      <c r="T1091" s="207"/>
      <c r="U1091" s="207"/>
      <c r="V1091" s="207" t="s">
        <v>1001</v>
      </c>
    </row>
    <row r="1092" spans="1:22">
      <c r="A1092" s="207" t="s">
        <v>1887</v>
      </c>
      <c r="B1092" s="207" t="s">
        <v>388</v>
      </c>
      <c r="C1092" s="207">
        <v>16.001999999999999</v>
      </c>
      <c r="D1092" s="207">
        <v>-9.6012000000000004</v>
      </c>
      <c r="E1092" s="207" t="s">
        <v>1076</v>
      </c>
      <c r="F1092" s="207" t="s">
        <v>751</v>
      </c>
      <c r="G1092" s="207">
        <v>1</v>
      </c>
      <c r="H1092" s="207"/>
      <c r="I1092" s="207"/>
      <c r="J1092" s="207"/>
      <c r="K1092" s="207"/>
      <c r="L1092" s="207"/>
      <c r="M1092" s="207" t="s">
        <v>1888</v>
      </c>
      <c r="N1092" s="207"/>
      <c r="O1092" s="207"/>
      <c r="P1092" s="207"/>
      <c r="Q1092" s="207">
        <v>20</v>
      </c>
      <c r="R1092" s="207" t="s">
        <v>1703</v>
      </c>
      <c r="S1092" s="207" t="s">
        <v>1740</v>
      </c>
      <c r="T1092" s="207"/>
      <c r="U1092" s="207"/>
      <c r="V1092" s="207" t="s">
        <v>1001</v>
      </c>
    </row>
    <row r="1093" spans="1:22">
      <c r="A1093" s="207" t="s">
        <v>1889</v>
      </c>
      <c r="B1093" s="207" t="s">
        <v>634</v>
      </c>
      <c r="C1093" s="207">
        <v>3.2004000000000001</v>
      </c>
      <c r="D1093" s="207">
        <v>16.916399999999999</v>
      </c>
      <c r="E1093" s="207" t="s">
        <v>750</v>
      </c>
      <c r="F1093" s="207" t="s">
        <v>751</v>
      </c>
      <c r="G1093" s="207">
        <v>1</v>
      </c>
      <c r="H1093" s="207"/>
      <c r="I1093" s="207"/>
      <c r="J1093" s="207"/>
      <c r="K1093" s="207"/>
      <c r="L1093" s="207"/>
      <c r="M1093" s="207"/>
      <c r="N1093" s="207"/>
      <c r="O1093" s="207"/>
      <c r="P1093" s="207"/>
      <c r="Q1093" s="207"/>
      <c r="R1093" s="207" t="s">
        <v>752</v>
      </c>
      <c r="S1093" s="207"/>
      <c r="T1093" s="207"/>
      <c r="U1093" s="207"/>
      <c r="V1093" s="207" t="s">
        <v>744</v>
      </c>
    </row>
    <row r="1094" spans="1:22">
      <c r="A1094" s="207" t="s">
        <v>1890</v>
      </c>
      <c r="B1094" s="207" t="s">
        <v>391</v>
      </c>
      <c r="C1094" s="207">
        <v>17.8308</v>
      </c>
      <c r="D1094" s="207">
        <v>-9.6012000000000004</v>
      </c>
      <c r="E1094" s="207" t="s">
        <v>1076</v>
      </c>
      <c r="F1094" s="207" t="s">
        <v>751</v>
      </c>
      <c r="G1094" s="207">
        <v>1</v>
      </c>
      <c r="H1094" s="207"/>
      <c r="I1094" s="207"/>
      <c r="J1094" s="207"/>
      <c r="K1094" s="207"/>
      <c r="L1094" s="207"/>
      <c r="M1094" s="207" t="s">
        <v>1888</v>
      </c>
      <c r="N1094" s="207"/>
      <c r="O1094" s="207"/>
      <c r="P1094" s="207"/>
      <c r="Q1094" s="207">
        <v>20</v>
      </c>
      <c r="R1094" s="207" t="s">
        <v>1703</v>
      </c>
      <c r="S1094" s="207" t="s">
        <v>1740</v>
      </c>
      <c r="T1094" s="207"/>
      <c r="U1094" s="207"/>
      <c r="V1094" s="207" t="s">
        <v>1001</v>
      </c>
    </row>
    <row r="1095" spans="1:22">
      <c r="A1095" s="207" t="s">
        <v>1891</v>
      </c>
      <c r="B1095" s="207" t="s">
        <v>394</v>
      </c>
      <c r="C1095" s="207">
        <v>14.1732</v>
      </c>
      <c r="D1095" s="207">
        <v>-9.6012000000000004</v>
      </c>
      <c r="E1095" s="207" t="s">
        <v>1076</v>
      </c>
      <c r="F1095" s="207" t="s">
        <v>751</v>
      </c>
      <c r="G1095" s="207">
        <v>1</v>
      </c>
      <c r="H1095" s="207"/>
      <c r="I1095" s="207"/>
      <c r="J1095" s="207"/>
      <c r="K1095" s="207"/>
      <c r="L1095" s="207"/>
      <c r="M1095" s="207" t="s">
        <v>1888</v>
      </c>
      <c r="N1095" s="207"/>
      <c r="O1095" s="207"/>
      <c r="P1095" s="207"/>
      <c r="Q1095" s="207">
        <v>20</v>
      </c>
      <c r="R1095" s="207" t="s">
        <v>1703</v>
      </c>
      <c r="S1095" s="207" t="s">
        <v>1740</v>
      </c>
      <c r="T1095" s="207"/>
      <c r="U1095" s="207"/>
      <c r="V1095" s="207" t="s">
        <v>1001</v>
      </c>
    </row>
    <row r="1096" spans="1:22">
      <c r="A1096" s="207" t="s">
        <v>1892</v>
      </c>
      <c r="B1096" s="207" t="s">
        <v>397</v>
      </c>
      <c r="C1096" s="207">
        <v>16.916399999999999</v>
      </c>
      <c r="D1096" s="207">
        <v>-9.6012000000000004</v>
      </c>
      <c r="E1096" s="207" t="s">
        <v>1076</v>
      </c>
      <c r="F1096" s="207" t="s">
        <v>751</v>
      </c>
      <c r="G1096" s="207">
        <v>1</v>
      </c>
      <c r="H1096" s="207"/>
      <c r="I1096" s="207"/>
      <c r="J1096" s="207"/>
      <c r="K1096" s="207"/>
      <c r="L1096" s="207"/>
      <c r="M1096" s="207" t="s">
        <v>1888</v>
      </c>
      <c r="N1096" s="207"/>
      <c r="O1096" s="207"/>
      <c r="P1096" s="207"/>
      <c r="Q1096" s="207">
        <v>20</v>
      </c>
      <c r="R1096" s="207" t="s">
        <v>1703</v>
      </c>
      <c r="S1096" s="207" t="s">
        <v>1740</v>
      </c>
      <c r="T1096" s="207"/>
      <c r="U1096" s="207"/>
      <c r="V1096" s="207" t="s">
        <v>1001</v>
      </c>
    </row>
    <row r="1097" spans="1:22">
      <c r="A1097" s="207" t="s">
        <v>1893</v>
      </c>
      <c r="B1097" s="207" t="s">
        <v>400</v>
      </c>
      <c r="C1097" s="207">
        <v>13.258800000000001</v>
      </c>
      <c r="D1097" s="207">
        <v>-9.6012000000000004</v>
      </c>
      <c r="E1097" s="207" t="s">
        <v>1076</v>
      </c>
      <c r="F1097" s="207" t="s">
        <v>751</v>
      </c>
      <c r="G1097" s="207">
        <v>1</v>
      </c>
      <c r="H1097" s="207"/>
      <c r="I1097" s="207"/>
      <c r="J1097" s="207"/>
      <c r="K1097" s="207"/>
      <c r="L1097" s="207"/>
      <c r="M1097" s="207" t="s">
        <v>1894</v>
      </c>
      <c r="N1097" s="207"/>
      <c r="O1097" s="207"/>
      <c r="P1097" s="207"/>
      <c r="Q1097" s="207">
        <v>20</v>
      </c>
      <c r="R1097" s="207" t="s">
        <v>1703</v>
      </c>
      <c r="S1097" s="207" t="s">
        <v>1740</v>
      </c>
      <c r="T1097" s="207"/>
      <c r="U1097" s="207"/>
      <c r="V1097" s="207" t="s">
        <v>1001</v>
      </c>
    </row>
    <row r="1098" spans="1:22">
      <c r="A1098" s="207" t="s">
        <v>1895</v>
      </c>
      <c r="B1098" s="207" t="s">
        <v>403</v>
      </c>
      <c r="C1098" s="207">
        <v>14.1732</v>
      </c>
      <c r="D1098" s="207">
        <v>-10.515599999999999</v>
      </c>
      <c r="E1098" s="207" t="s">
        <v>1076</v>
      </c>
      <c r="F1098" s="207" t="s">
        <v>751</v>
      </c>
      <c r="G1098" s="207">
        <v>1</v>
      </c>
      <c r="H1098" s="207"/>
      <c r="I1098" s="207"/>
      <c r="J1098" s="207"/>
      <c r="K1098" s="207"/>
      <c r="L1098" s="207"/>
      <c r="M1098" s="207" t="s">
        <v>1894</v>
      </c>
      <c r="N1098" s="207"/>
      <c r="O1098" s="207"/>
      <c r="P1098" s="207"/>
      <c r="Q1098" s="207">
        <v>20</v>
      </c>
      <c r="R1098" s="207" t="s">
        <v>1703</v>
      </c>
      <c r="S1098" s="207" t="s">
        <v>1740</v>
      </c>
      <c r="T1098" s="207"/>
      <c r="U1098" s="207"/>
      <c r="V1098" s="207" t="s">
        <v>1001</v>
      </c>
    </row>
    <row r="1099" spans="1:22">
      <c r="A1099" s="207" t="s">
        <v>173</v>
      </c>
      <c r="B1099" s="207" t="s">
        <v>406</v>
      </c>
      <c r="C1099" s="207">
        <v>13.258800000000001</v>
      </c>
      <c r="D1099" s="207">
        <v>-8.6867999999999999</v>
      </c>
      <c r="E1099" s="207" t="s">
        <v>1076</v>
      </c>
      <c r="F1099" s="207" t="s">
        <v>751</v>
      </c>
      <c r="G1099" s="207">
        <v>1</v>
      </c>
      <c r="H1099" s="207"/>
      <c r="I1099" s="207"/>
      <c r="J1099" s="207"/>
      <c r="K1099" s="207"/>
      <c r="L1099" s="207"/>
      <c r="M1099" s="207" t="s">
        <v>1894</v>
      </c>
      <c r="N1099" s="207"/>
      <c r="O1099" s="207"/>
      <c r="P1099" s="207"/>
      <c r="Q1099" s="207">
        <v>20</v>
      </c>
      <c r="R1099" s="207" t="s">
        <v>1703</v>
      </c>
      <c r="S1099" s="207" t="s">
        <v>1740</v>
      </c>
      <c r="T1099" s="207"/>
      <c r="U1099" s="207"/>
      <c r="V1099" s="207" t="s">
        <v>1001</v>
      </c>
    </row>
    <row r="1100" spans="1:22">
      <c r="A1100" s="207" t="s">
        <v>1896</v>
      </c>
      <c r="B1100" s="207" t="s">
        <v>409</v>
      </c>
      <c r="C1100" s="207">
        <v>15.0876</v>
      </c>
      <c r="D1100" s="207">
        <v>-9.6012000000000004</v>
      </c>
      <c r="E1100" s="207" t="s">
        <v>1076</v>
      </c>
      <c r="F1100" s="207" t="s">
        <v>751</v>
      </c>
      <c r="G1100" s="207">
        <v>1</v>
      </c>
      <c r="H1100" s="207"/>
      <c r="I1100" s="207"/>
      <c r="J1100" s="207"/>
      <c r="K1100" s="207"/>
      <c r="L1100" s="207"/>
      <c r="M1100" s="207" t="s">
        <v>1894</v>
      </c>
      <c r="N1100" s="207"/>
      <c r="O1100" s="207"/>
      <c r="P1100" s="207"/>
      <c r="Q1100" s="207">
        <v>20</v>
      </c>
      <c r="R1100" s="207" t="s">
        <v>1703</v>
      </c>
      <c r="S1100" s="207" t="s">
        <v>1740</v>
      </c>
      <c r="T1100" s="207"/>
      <c r="U1100" s="207"/>
      <c r="V1100" s="207" t="s">
        <v>1001</v>
      </c>
    </row>
    <row r="1101" spans="1:22">
      <c r="A1101" s="207" t="s">
        <v>1897</v>
      </c>
      <c r="B1101" s="207" t="s">
        <v>635</v>
      </c>
      <c r="C1101" s="207">
        <v>3.2004000000000001</v>
      </c>
      <c r="D1101" s="207">
        <v>16.001999999999999</v>
      </c>
      <c r="E1101" s="207" t="s">
        <v>750</v>
      </c>
      <c r="F1101" s="207" t="s">
        <v>751</v>
      </c>
      <c r="G1101" s="207">
        <v>1</v>
      </c>
      <c r="H1101" s="207"/>
      <c r="I1101" s="207"/>
      <c r="J1101" s="207"/>
      <c r="K1101" s="207"/>
      <c r="L1101" s="207"/>
      <c r="M1101" s="207"/>
      <c r="N1101" s="207"/>
      <c r="O1101" s="207"/>
      <c r="P1101" s="207"/>
      <c r="Q1101" s="207"/>
      <c r="R1101" s="207" t="s">
        <v>752</v>
      </c>
      <c r="S1101" s="207"/>
      <c r="T1101" s="207"/>
      <c r="U1101" s="207"/>
      <c r="V1101" s="207" t="s">
        <v>744</v>
      </c>
    </row>
    <row r="1102" spans="1:22">
      <c r="A1102" s="207" t="s">
        <v>1898</v>
      </c>
      <c r="B1102" s="207" t="s">
        <v>636</v>
      </c>
      <c r="C1102" s="207">
        <v>9.6012000000000004</v>
      </c>
      <c r="D1102" s="207">
        <v>17.8308</v>
      </c>
      <c r="E1102" s="207" t="s">
        <v>750</v>
      </c>
      <c r="F1102" s="207" t="s">
        <v>751</v>
      </c>
      <c r="G1102" s="207">
        <v>1</v>
      </c>
      <c r="H1102" s="207"/>
      <c r="I1102" s="207"/>
      <c r="J1102" s="207"/>
      <c r="K1102" s="207"/>
      <c r="L1102" s="207"/>
      <c r="M1102" s="207"/>
      <c r="N1102" s="207"/>
      <c r="O1102" s="207"/>
      <c r="P1102" s="207"/>
      <c r="Q1102" s="207"/>
      <c r="R1102" s="207" t="s">
        <v>752</v>
      </c>
      <c r="S1102" s="207"/>
      <c r="T1102" s="207"/>
      <c r="U1102" s="207"/>
      <c r="V1102" s="207" t="s">
        <v>744</v>
      </c>
    </row>
    <row r="1103" spans="1:22">
      <c r="A1103" s="207" t="s">
        <v>1899</v>
      </c>
      <c r="B1103" s="207" t="s">
        <v>412</v>
      </c>
      <c r="C1103" s="207">
        <v>17.8308</v>
      </c>
      <c r="D1103" s="207">
        <v>-4.1147999999999998</v>
      </c>
      <c r="E1103" s="207" t="s">
        <v>1076</v>
      </c>
      <c r="F1103" s="207" t="s">
        <v>751</v>
      </c>
      <c r="G1103" s="207">
        <v>1</v>
      </c>
      <c r="H1103" s="207"/>
      <c r="I1103" s="207"/>
      <c r="J1103" s="207"/>
      <c r="K1103" s="207"/>
      <c r="L1103" s="207"/>
      <c r="M1103" s="207" t="s">
        <v>1900</v>
      </c>
      <c r="N1103" s="207"/>
      <c r="O1103" s="207"/>
      <c r="P1103" s="207"/>
      <c r="Q1103" s="207">
        <v>20</v>
      </c>
      <c r="R1103" s="207" t="s">
        <v>1703</v>
      </c>
      <c r="S1103" s="207" t="s">
        <v>1740</v>
      </c>
      <c r="T1103" s="207"/>
      <c r="U1103" s="207"/>
      <c r="V1103" s="207" t="s">
        <v>1001</v>
      </c>
    </row>
    <row r="1104" spans="1:22">
      <c r="A1104" s="207" t="s">
        <v>1901</v>
      </c>
      <c r="B1104" s="207" t="s">
        <v>415</v>
      </c>
      <c r="C1104" s="207">
        <v>17.8308</v>
      </c>
      <c r="D1104" s="207">
        <v>-6.8579999999999997</v>
      </c>
      <c r="E1104" s="207" t="s">
        <v>1076</v>
      </c>
      <c r="F1104" s="207" t="s">
        <v>751</v>
      </c>
      <c r="G1104" s="207">
        <v>1</v>
      </c>
      <c r="H1104" s="207"/>
      <c r="I1104" s="207"/>
      <c r="J1104" s="207"/>
      <c r="K1104" s="207"/>
      <c r="L1104" s="207"/>
      <c r="M1104" s="207" t="s">
        <v>1900</v>
      </c>
      <c r="N1104" s="207"/>
      <c r="O1104" s="207"/>
      <c r="P1104" s="207"/>
      <c r="Q1104" s="207">
        <v>20</v>
      </c>
      <c r="R1104" s="207" t="s">
        <v>1703</v>
      </c>
      <c r="S1104" s="207" t="s">
        <v>1740</v>
      </c>
      <c r="T1104" s="207"/>
      <c r="U1104" s="207"/>
      <c r="V1104" s="207" t="s">
        <v>1001</v>
      </c>
    </row>
    <row r="1105" spans="1:22">
      <c r="A1105" s="207" t="s">
        <v>1902</v>
      </c>
      <c r="B1105" s="207" t="s">
        <v>418</v>
      </c>
      <c r="C1105" s="207">
        <v>16.001999999999999</v>
      </c>
      <c r="D1105" s="207">
        <v>-6.8579999999999997</v>
      </c>
      <c r="E1105" s="207" t="s">
        <v>1076</v>
      </c>
      <c r="F1105" s="207" t="s">
        <v>751</v>
      </c>
      <c r="G1105" s="207">
        <v>1</v>
      </c>
      <c r="H1105" s="207"/>
      <c r="I1105" s="207"/>
      <c r="J1105" s="207"/>
      <c r="K1105" s="207"/>
      <c r="L1105" s="207"/>
      <c r="M1105" s="207" t="s">
        <v>1900</v>
      </c>
      <c r="N1105" s="207"/>
      <c r="O1105" s="207"/>
      <c r="P1105" s="207"/>
      <c r="Q1105" s="207">
        <v>20</v>
      </c>
      <c r="R1105" s="207" t="s">
        <v>1703</v>
      </c>
      <c r="S1105" s="207" t="s">
        <v>1740</v>
      </c>
      <c r="T1105" s="207"/>
      <c r="U1105" s="207"/>
      <c r="V1105" s="207" t="s">
        <v>1001</v>
      </c>
    </row>
    <row r="1106" spans="1:22">
      <c r="A1106" s="207" t="s">
        <v>1903</v>
      </c>
      <c r="B1106" s="207" t="s">
        <v>421</v>
      </c>
      <c r="C1106" s="207">
        <v>17.8308</v>
      </c>
      <c r="D1106" s="207">
        <v>-5.9436</v>
      </c>
      <c r="E1106" s="207" t="s">
        <v>1076</v>
      </c>
      <c r="F1106" s="207" t="s">
        <v>751</v>
      </c>
      <c r="G1106" s="207">
        <v>1</v>
      </c>
      <c r="H1106" s="207"/>
      <c r="I1106" s="207"/>
      <c r="J1106" s="207"/>
      <c r="K1106" s="207"/>
      <c r="L1106" s="207"/>
      <c r="M1106" s="207" t="s">
        <v>1900</v>
      </c>
      <c r="N1106" s="207"/>
      <c r="O1106" s="207"/>
      <c r="P1106" s="207"/>
      <c r="Q1106" s="207">
        <v>20</v>
      </c>
      <c r="R1106" s="207" t="s">
        <v>1703</v>
      </c>
      <c r="S1106" s="207" t="s">
        <v>1740</v>
      </c>
      <c r="T1106" s="207"/>
      <c r="U1106" s="207"/>
      <c r="V1106" s="207" t="s">
        <v>1001</v>
      </c>
    </row>
    <row r="1107" spans="1:22">
      <c r="A1107" s="207" t="s">
        <v>1904</v>
      </c>
      <c r="B1107" s="207" t="s">
        <v>424</v>
      </c>
      <c r="C1107" s="207">
        <v>16.916399999999999</v>
      </c>
      <c r="D1107" s="207">
        <v>-5.9436</v>
      </c>
      <c r="E1107" s="207" t="s">
        <v>1076</v>
      </c>
      <c r="F1107" s="207" t="s">
        <v>751</v>
      </c>
      <c r="G1107" s="207">
        <v>1</v>
      </c>
      <c r="H1107" s="207"/>
      <c r="I1107" s="207"/>
      <c r="J1107" s="207"/>
      <c r="K1107" s="207"/>
      <c r="L1107" s="207"/>
      <c r="M1107" s="207" t="s">
        <v>1905</v>
      </c>
      <c r="N1107" s="207"/>
      <c r="O1107" s="207"/>
      <c r="P1107" s="207"/>
      <c r="Q1107" s="207">
        <v>20</v>
      </c>
      <c r="R1107" s="207" t="s">
        <v>1703</v>
      </c>
      <c r="S1107" s="207" t="s">
        <v>1740</v>
      </c>
      <c r="T1107" s="207"/>
      <c r="U1107" s="207"/>
      <c r="V1107" s="207" t="s">
        <v>1001</v>
      </c>
    </row>
    <row r="1108" spans="1:22">
      <c r="A1108" s="207" t="s">
        <v>1906</v>
      </c>
      <c r="B1108" s="207" t="s">
        <v>427</v>
      </c>
      <c r="C1108" s="207">
        <v>17.8308</v>
      </c>
      <c r="D1108" s="207">
        <v>-7.7724000000000002</v>
      </c>
      <c r="E1108" s="207" t="s">
        <v>1076</v>
      </c>
      <c r="F1108" s="207" t="s">
        <v>751</v>
      </c>
      <c r="G1108" s="207">
        <v>1</v>
      </c>
      <c r="H1108" s="207"/>
      <c r="I1108" s="207"/>
      <c r="J1108" s="207"/>
      <c r="K1108" s="207"/>
      <c r="L1108" s="207"/>
      <c r="M1108" s="207" t="s">
        <v>1905</v>
      </c>
      <c r="N1108" s="207"/>
      <c r="O1108" s="207"/>
      <c r="P1108" s="207"/>
      <c r="Q1108" s="207">
        <v>20</v>
      </c>
      <c r="R1108" s="207" t="s">
        <v>1703</v>
      </c>
      <c r="S1108" s="207" t="s">
        <v>1740</v>
      </c>
      <c r="T1108" s="207"/>
      <c r="U1108" s="207"/>
      <c r="V1108" s="207" t="s">
        <v>1001</v>
      </c>
    </row>
    <row r="1109" spans="1:22">
      <c r="A1109" s="207" t="s">
        <v>42</v>
      </c>
      <c r="B1109" s="207" t="s">
        <v>430</v>
      </c>
      <c r="C1109" s="207">
        <v>17.8308</v>
      </c>
      <c r="D1109" s="207">
        <v>-8.6867999999999999</v>
      </c>
      <c r="E1109" s="207" t="s">
        <v>1076</v>
      </c>
      <c r="F1109" s="207" t="s">
        <v>751</v>
      </c>
      <c r="G1109" s="207">
        <v>1</v>
      </c>
      <c r="H1109" s="207"/>
      <c r="I1109" s="207"/>
      <c r="J1109" s="207"/>
      <c r="K1109" s="207"/>
      <c r="L1109" s="207"/>
      <c r="M1109" s="207" t="s">
        <v>1905</v>
      </c>
      <c r="N1109" s="207"/>
      <c r="O1109" s="207"/>
      <c r="P1109" s="207"/>
      <c r="Q1109" s="207">
        <v>20</v>
      </c>
      <c r="R1109" s="207" t="s">
        <v>1703</v>
      </c>
      <c r="S1109" s="207" t="s">
        <v>1704</v>
      </c>
      <c r="T1109" s="207"/>
      <c r="U1109" s="207"/>
      <c r="V1109" s="207" t="s">
        <v>1001</v>
      </c>
    </row>
    <row r="1110" spans="1:22">
      <c r="A1110" s="207" t="s">
        <v>1907</v>
      </c>
      <c r="B1110" s="207" t="s">
        <v>433</v>
      </c>
      <c r="C1110" s="207">
        <v>16.916399999999999</v>
      </c>
      <c r="D1110" s="207">
        <v>-6.8579999999999997</v>
      </c>
      <c r="E1110" s="207" t="s">
        <v>1076</v>
      </c>
      <c r="F1110" s="207" t="s">
        <v>751</v>
      </c>
      <c r="G1110" s="207">
        <v>1</v>
      </c>
      <c r="H1110" s="207"/>
      <c r="I1110" s="207"/>
      <c r="J1110" s="207"/>
      <c r="K1110" s="207"/>
      <c r="L1110" s="207"/>
      <c r="M1110" s="207" t="s">
        <v>1905</v>
      </c>
      <c r="N1110" s="207"/>
      <c r="O1110" s="207"/>
      <c r="P1110" s="207"/>
      <c r="Q1110" s="207">
        <v>20</v>
      </c>
      <c r="R1110" s="207" t="s">
        <v>1703</v>
      </c>
      <c r="S1110" s="207" t="s">
        <v>1704</v>
      </c>
      <c r="T1110" s="207"/>
      <c r="U1110" s="207"/>
      <c r="V1110" s="207" t="s">
        <v>1001</v>
      </c>
    </row>
    <row r="1111" spans="1:22">
      <c r="A1111" s="207" t="s">
        <v>1908</v>
      </c>
      <c r="B1111" s="207" t="s">
        <v>436</v>
      </c>
      <c r="C1111" s="207">
        <v>13.258800000000001</v>
      </c>
      <c r="D1111" s="207">
        <v>-13.258800000000001</v>
      </c>
      <c r="E1111" s="207" t="s">
        <v>1076</v>
      </c>
      <c r="F1111" s="207" t="s">
        <v>751</v>
      </c>
      <c r="G1111" s="207">
        <v>1</v>
      </c>
      <c r="H1111" s="207"/>
      <c r="I1111" s="207"/>
      <c r="J1111" s="207"/>
      <c r="K1111" s="207"/>
      <c r="L1111" s="207"/>
      <c r="M1111" s="207" t="s">
        <v>1909</v>
      </c>
      <c r="N1111" s="207"/>
      <c r="O1111" s="207"/>
      <c r="P1111" s="207"/>
      <c r="Q1111" s="207">
        <v>20</v>
      </c>
      <c r="R1111" s="207" t="s">
        <v>1703</v>
      </c>
      <c r="S1111" s="207" t="s">
        <v>1704</v>
      </c>
      <c r="T1111" s="207"/>
      <c r="U1111" s="207"/>
      <c r="V1111" s="207" t="s">
        <v>1001</v>
      </c>
    </row>
    <row r="1112" spans="1:22">
      <c r="A1112" s="207" t="s">
        <v>1910</v>
      </c>
      <c r="B1112" s="207" t="s">
        <v>439</v>
      </c>
      <c r="C1112" s="207">
        <v>17.8308</v>
      </c>
      <c r="D1112" s="207">
        <v>-11.43</v>
      </c>
      <c r="E1112" s="207" t="s">
        <v>1076</v>
      </c>
      <c r="F1112" s="207" t="s">
        <v>751</v>
      </c>
      <c r="G1112" s="207">
        <v>1</v>
      </c>
      <c r="H1112" s="207"/>
      <c r="I1112" s="207"/>
      <c r="J1112" s="207"/>
      <c r="K1112" s="207"/>
      <c r="L1112" s="207"/>
      <c r="M1112" s="207" t="s">
        <v>1909</v>
      </c>
      <c r="N1112" s="207"/>
      <c r="O1112" s="207"/>
      <c r="P1112" s="207"/>
      <c r="Q1112" s="207">
        <v>20</v>
      </c>
      <c r="R1112" s="207" t="s">
        <v>1703</v>
      </c>
      <c r="S1112" s="207" t="s">
        <v>1704</v>
      </c>
      <c r="T1112" s="207"/>
      <c r="U1112" s="207"/>
      <c r="V1112" s="207" t="s">
        <v>1001</v>
      </c>
    </row>
    <row r="1113" spans="1:22">
      <c r="A1113" s="214" t="s">
        <v>1911</v>
      </c>
      <c r="B1113" s="214" t="s">
        <v>413</v>
      </c>
      <c r="C1113" s="214">
        <v>-17.8308</v>
      </c>
      <c r="D1113" s="214">
        <v>10.515599999999999</v>
      </c>
      <c r="E1113" s="214" t="s">
        <v>1120</v>
      </c>
      <c r="F1113" s="214"/>
      <c r="G1113" s="214"/>
      <c r="H1113" s="214"/>
      <c r="I1113" s="214"/>
      <c r="J1113" s="214"/>
      <c r="K1113" s="214"/>
      <c r="L1113" s="214"/>
      <c r="M1113" s="214"/>
      <c r="N1113" s="214"/>
      <c r="O1113" s="214"/>
      <c r="P1113" s="214"/>
      <c r="Q1113" s="214"/>
      <c r="R1113" s="214"/>
      <c r="S1113" s="214" t="s">
        <v>1074</v>
      </c>
      <c r="T1113" s="214"/>
      <c r="U1113" s="214" t="s">
        <v>1074</v>
      </c>
      <c r="V1113" s="214"/>
    </row>
    <row r="1114" spans="1:22">
      <c r="A1114" s="214" t="s">
        <v>1912</v>
      </c>
      <c r="B1114" s="214" t="s">
        <v>416</v>
      </c>
      <c r="C1114" s="214">
        <v>-17.8308</v>
      </c>
      <c r="D1114" s="214">
        <v>14.1732</v>
      </c>
      <c r="E1114" s="214" t="s">
        <v>1120</v>
      </c>
      <c r="F1114" s="214"/>
      <c r="G1114" s="214"/>
      <c r="H1114" s="214"/>
      <c r="I1114" s="214"/>
      <c r="J1114" s="214"/>
      <c r="K1114" s="214"/>
      <c r="L1114" s="214"/>
      <c r="M1114" s="214"/>
      <c r="N1114" s="214"/>
      <c r="O1114" s="214"/>
      <c r="P1114" s="214"/>
      <c r="Q1114" s="214"/>
      <c r="R1114" s="214"/>
      <c r="S1114" s="214" t="s">
        <v>1074</v>
      </c>
      <c r="T1114" s="214"/>
      <c r="U1114" s="214" t="s">
        <v>1074</v>
      </c>
      <c r="V1114" s="214"/>
    </row>
    <row r="1115" spans="1:22">
      <c r="A1115" s="214" t="s">
        <v>1913</v>
      </c>
      <c r="B1115" s="214" t="s">
        <v>419</v>
      </c>
      <c r="C1115" s="214">
        <v>-16.916399999999999</v>
      </c>
      <c r="D1115" s="214">
        <v>8.6867999999999999</v>
      </c>
      <c r="E1115" s="214" t="s">
        <v>1125</v>
      </c>
      <c r="F1115" s="214"/>
      <c r="G1115" s="214"/>
      <c r="H1115" s="214"/>
      <c r="I1115" s="214"/>
      <c r="J1115" s="214"/>
      <c r="K1115" s="214"/>
      <c r="L1115" s="214"/>
      <c r="M1115" s="214"/>
      <c r="N1115" s="214"/>
      <c r="O1115" s="214"/>
      <c r="P1115" s="214"/>
      <c r="Q1115" s="214"/>
      <c r="R1115" s="214"/>
      <c r="S1115" s="214" t="s">
        <v>1074</v>
      </c>
      <c r="T1115" s="214"/>
      <c r="U1115" s="214" t="s">
        <v>1074</v>
      </c>
      <c r="V1115" s="214"/>
    </row>
    <row r="1116" spans="1:22">
      <c r="A1116" s="207" t="s">
        <v>1914</v>
      </c>
      <c r="B1116" s="207" t="s">
        <v>442</v>
      </c>
      <c r="C1116" s="207">
        <v>16.916399999999999</v>
      </c>
      <c r="D1116" s="207">
        <v>-11.43</v>
      </c>
      <c r="E1116" s="207" t="s">
        <v>1076</v>
      </c>
      <c r="F1116" s="207" t="s">
        <v>751</v>
      </c>
      <c r="G1116" s="207">
        <v>1</v>
      </c>
      <c r="H1116" s="207"/>
      <c r="I1116" s="207"/>
      <c r="J1116" s="207"/>
      <c r="K1116" s="207"/>
      <c r="L1116" s="207"/>
      <c r="M1116" s="207" t="s">
        <v>1909</v>
      </c>
      <c r="N1116" s="207"/>
      <c r="O1116" s="207"/>
      <c r="P1116" s="207"/>
      <c r="Q1116" s="207">
        <v>20</v>
      </c>
      <c r="R1116" s="207" t="s">
        <v>1703</v>
      </c>
      <c r="S1116" s="207" t="s">
        <v>1704</v>
      </c>
      <c r="T1116" s="207"/>
      <c r="U1116" s="207"/>
      <c r="V1116" s="207" t="s">
        <v>1001</v>
      </c>
    </row>
    <row r="1117" spans="1:22">
      <c r="A1117" s="207" t="s">
        <v>1915</v>
      </c>
      <c r="B1117" s="207" t="s">
        <v>445</v>
      </c>
      <c r="C1117" s="207">
        <v>15.0876</v>
      </c>
      <c r="D1117" s="207">
        <v>-13.258800000000001</v>
      </c>
      <c r="E1117" s="207" t="s">
        <v>1076</v>
      </c>
      <c r="F1117" s="207" t="s">
        <v>751</v>
      </c>
      <c r="G1117" s="207">
        <v>1</v>
      </c>
      <c r="H1117" s="207"/>
      <c r="I1117" s="207"/>
      <c r="J1117" s="207"/>
      <c r="K1117" s="207"/>
      <c r="L1117" s="207"/>
      <c r="M1117" s="207" t="s">
        <v>1909</v>
      </c>
      <c r="N1117" s="207"/>
      <c r="O1117" s="207"/>
      <c r="P1117" s="207"/>
      <c r="Q1117" s="207">
        <v>20</v>
      </c>
      <c r="R1117" s="207" t="s">
        <v>1703</v>
      </c>
      <c r="S1117" s="207" t="s">
        <v>1704</v>
      </c>
      <c r="T1117" s="207"/>
      <c r="U1117" s="207"/>
      <c r="V1117" s="207" t="s">
        <v>1001</v>
      </c>
    </row>
    <row r="1118" spans="1:22">
      <c r="A1118" s="207" t="s">
        <v>1916</v>
      </c>
      <c r="B1118" s="207" t="s">
        <v>448</v>
      </c>
      <c r="C1118" s="207">
        <v>16.916399999999999</v>
      </c>
      <c r="D1118" s="207">
        <v>-12.3444</v>
      </c>
      <c r="E1118" s="207" t="s">
        <v>1076</v>
      </c>
      <c r="F1118" s="207" t="s">
        <v>751</v>
      </c>
      <c r="G1118" s="207">
        <v>1</v>
      </c>
      <c r="H1118" s="207"/>
      <c r="I1118" s="207"/>
      <c r="J1118" s="207"/>
      <c r="K1118" s="207"/>
      <c r="L1118" s="207"/>
      <c r="M1118" s="207" t="s">
        <v>1917</v>
      </c>
      <c r="N1118" s="207"/>
      <c r="O1118" s="207"/>
      <c r="P1118" s="207"/>
      <c r="Q1118" s="207">
        <v>20</v>
      </c>
      <c r="R1118" s="207" t="s">
        <v>1703</v>
      </c>
      <c r="S1118" s="207" t="s">
        <v>1704</v>
      </c>
      <c r="T1118" s="207"/>
      <c r="U1118" s="207"/>
      <c r="V1118" s="207" t="s">
        <v>1001</v>
      </c>
    </row>
    <row r="1119" spans="1:22">
      <c r="A1119" s="207" t="s">
        <v>1918</v>
      </c>
      <c r="B1119" s="207" t="s">
        <v>451</v>
      </c>
      <c r="C1119" s="207">
        <v>16.001999999999999</v>
      </c>
      <c r="D1119" s="207">
        <v>-12.3444</v>
      </c>
      <c r="E1119" s="207" t="s">
        <v>1076</v>
      </c>
      <c r="F1119" s="207" t="s">
        <v>751</v>
      </c>
      <c r="G1119" s="207">
        <v>1</v>
      </c>
      <c r="H1119" s="207"/>
      <c r="I1119" s="207"/>
      <c r="J1119" s="207"/>
      <c r="K1119" s="207"/>
      <c r="L1119" s="207"/>
      <c r="M1119" s="207" t="s">
        <v>1917</v>
      </c>
      <c r="N1119" s="207"/>
      <c r="O1119" s="207"/>
      <c r="P1119" s="207"/>
      <c r="Q1119" s="207">
        <v>20</v>
      </c>
      <c r="R1119" s="207" t="s">
        <v>1703</v>
      </c>
      <c r="S1119" s="207" t="s">
        <v>1704</v>
      </c>
      <c r="T1119" s="207"/>
      <c r="U1119" s="207"/>
      <c r="V1119" s="207" t="s">
        <v>1001</v>
      </c>
    </row>
    <row r="1120" spans="1:22">
      <c r="A1120" s="214" t="s">
        <v>1919</v>
      </c>
      <c r="B1120" s="214" t="s">
        <v>422</v>
      </c>
      <c r="C1120" s="214">
        <v>-16.916399999999999</v>
      </c>
      <c r="D1120" s="214">
        <v>12.3444</v>
      </c>
      <c r="E1120" s="214" t="s">
        <v>1125</v>
      </c>
      <c r="F1120" s="214"/>
      <c r="G1120" s="214"/>
      <c r="H1120" s="214"/>
      <c r="I1120" s="214"/>
      <c r="J1120" s="214"/>
      <c r="K1120" s="214"/>
      <c r="L1120" s="214"/>
      <c r="M1120" s="214"/>
      <c r="N1120" s="214"/>
      <c r="O1120" s="214"/>
      <c r="P1120" s="214"/>
      <c r="Q1120" s="214"/>
      <c r="R1120" s="214"/>
      <c r="S1120" s="214" t="s">
        <v>1074</v>
      </c>
      <c r="T1120" s="214"/>
      <c r="U1120" s="214" t="s">
        <v>1074</v>
      </c>
      <c r="V1120" s="214"/>
    </row>
    <row r="1121" spans="1:22">
      <c r="A1121" s="207" t="s">
        <v>1920</v>
      </c>
      <c r="B1121" s="207" t="s">
        <v>454</v>
      </c>
      <c r="C1121" s="207">
        <v>16.916399999999999</v>
      </c>
      <c r="D1121" s="207">
        <v>-13.258800000000001</v>
      </c>
      <c r="E1121" s="207" t="s">
        <v>1076</v>
      </c>
      <c r="F1121" s="207" t="s">
        <v>751</v>
      </c>
      <c r="G1121" s="207">
        <v>1</v>
      </c>
      <c r="H1121" s="207"/>
      <c r="I1121" s="207"/>
      <c r="J1121" s="207"/>
      <c r="K1121" s="207"/>
      <c r="L1121" s="207"/>
      <c r="M1121" s="207" t="s">
        <v>1917</v>
      </c>
      <c r="N1121" s="207"/>
      <c r="O1121" s="207"/>
      <c r="P1121" s="207"/>
      <c r="Q1121" s="207">
        <v>20</v>
      </c>
      <c r="R1121" s="207" t="s">
        <v>1703</v>
      </c>
      <c r="S1121" s="207" t="s">
        <v>1704</v>
      </c>
      <c r="T1121" s="207"/>
      <c r="U1121" s="207"/>
      <c r="V1121" s="207" t="s">
        <v>1001</v>
      </c>
    </row>
    <row r="1122" spans="1:22">
      <c r="A1122" s="207" t="s">
        <v>1921</v>
      </c>
      <c r="B1122" s="207" t="s">
        <v>457</v>
      </c>
      <c r="C1122" s="207">
        <v>14.1732</v>
      </c>
      <c r="D1122" s="207">
        <v>-13.258800000000001</v>
      </c>
      <c r="E1122" s="207" t="s">
        <v>1076</v>
      </c>
      <c r="F1122" s="207" t="s">
        <v>751</v>
      </c>
      <c r="G1122" s="207">
        <v>1</v>
      </c>
      <c r="H1122" s="207"/>
      <c r="I1122" s="207"/>
      <c r="J1122" s="207"/>
      <c r="K1122" s="207"/>
      <c r="L1122" s="207"/>
      <c r="M1122" s="207" t="s">
        <v>1917</v>
      </c>
      <c r="N1122" s="207"/>
      <c r="O1122" s="207"/>
      <c r="P1122" s="207"/>
      <c r="Q1122" s="207">
        <v>20</v>
      </c>
      <c r="R1122" s="207" t="s">
        <v>1703</v>
      </c>
      <c r="S1122" s="207" t="s">
        <v>1704</v>
      </c>
      <c r="T1122" s="207"/>
      <c r="U1122" s="207"/>
      <c r="V1122" s="207" t="s">
        <v>1001</v>
      </c>
    </row>
    <row r="1123" spans="1:22">
      <c r="A1123" s="207" t="s">
        <v>1922</v>
      </c>
      <c r="B1123" s="207" t="s">
        <v>460</v>
      </c>
      <c r="C1123" s="207">
        <v>-10.515599999999999</v>
      </c>
      <c r="D1123" s="207">
        <v>-11.43</v>
      </c>
      <c r="E1123" s="207" t="s">
        <v>1076</v>
      </c>
      <c r="F1123" s="207" t="s">
        <v>751</v>
      </c>
      <c r="G1123" s="207">
        <v>1</v>
      </c>
      <c r="H1123" s="207"/>
      <c r="I1123" s="207"/>
      <c r="J1123" s="207"/>
      <c r="K1123" s="207"/>
      <c r="L1123" s="207"/>
      <c r="M1123" s="207"/>
      <c r="N1123" s="207"/>
      <c r="O1123" s="207"/>
      <c r="P1123" s="207"/>
      <c r="Q1123" s="207">
        <v>25</v>
      </c>
      <c r="R1123" s="207" t="s">
        <v>845</v>
      </c>
      <c r="S1123" s="207" t="s">
        <v>1923</v>
      </c>
      <c r="T1123" s="207"/>
      <c r="U1123" s="207"/>
      <c r="V1123" s="207" t="s">
        <v>1001</v>
      </c>
    </row>
    <row r="1124" spans="1:22">
      <c r="A1124" s="214" t="s">
        <v>1924</v>
      </c>
      <c r="B1124" s="214" t="s">
        <v>425</v>
      </c>
      <c r="C1124" s="214">
        <v>-17.8308</v>
      </c>
      <c r="D1124" s="214">
        <v>8.6867999999999999</v>
      </c>
      <c r="E1124" s="214" t="s">
        <v>1125</v>
      </c>
      <c r="F1124" s="214"/>
      <c r="G1124" s="214"/>
      <c r="H1124" s="214"/>
      <c r="I1124" s="214"/>
      <c r="J1124" s="214"/>
      <c r="K1124" s="214"/>
      <c r="L1124" s="214"/>
      <c r="M1124" s="214"/>
      <c r="N1124" s="214"/>
      <c r="O1124" s="214"/>
      <c r="P1124" s="214"/>
      <c r="Q1124" s="214"/>
      <c r="R1124" s="214"/>
      <c r="S1124" s="214" t="s">
        <v>1074</v>
      </c>
      <c r="T1124" s="214"/>
      <c r="U1124" s="214" t="s">
        <v>1074</v>
      </c>
      <c r="V1124" s="214"/>
    </row>
    <row r="1125" spans="1:22">
      <c r="A1125" s="214" t="s">
        <v>1925</v>
      </c>
      <c r="B1125" s="214" t="s">
        <v>428</v>
      </c>
      <c r="C1125" s="214">
        <v>-17.8308</v>
      </c>
      <c r="D1125" s="214">
        <v>12.3444</v>
      </c>
      <c r="E1125" s="214" t="s">
        <v>1125</v>
      </c>
      <c r="F1125" s="214"/>
      <c r="G1125" s="214"/>
      <c r="H1125" s="214"/>
      <c r="I1125" s="214"/>
      <c r="J1125" s="214"/>
      <c r="K1125" s="214"/>
      <c r="L1125" s="214"/>
      <c r="M1125" s="214"/>
      <c r="N1125" s="214"/>
      <c r="O1125" s="214"/>
      <c r="P1125" s="214"/>
      <c r="Q1125" s="214"/>
      <c r="R1125" s="214"/>
      <c r="S1125" s="214" t="s">
        <v>1074</v>
      </c>
      <c r="T1125" s="214"/>
      <c r="U1125" s="214" t="s">
        <v>1074</v>
      </c>
      <c r="V1125" s="214"/>
    </row>
    <row r="1126" spans="1:22">
      <c r="A1126" s="214" t="s">
        <v>1926</v>
      </c>
      <c r="B1126" s="214" t="s">
        <v>431</v>
      </c>
      <c r="C1126" s="214">
        <v>-14.1732</v>
      </c>
      <c r="D1126" s="214">
        <v>13.258800000000001</v>
      </c>
      <c r="E1126" s="214" t="s">
        <v>755</v>
      </c>
      <c r="F1126" s="214"/>
      <c r="G1126" s="214"/>
      <c r="H1126" s="214"/>
      <c r="I1126" s="214"/>
      <c r="J1126" s="214"/>
      <c r="K1126" s="214"/>
      <c r="L1126" s="214"/>
      <c r="M1126" s="214"/>
      <c r="N1126" s="214"/>
      <c r="O1126" s="214"/>
      <c r="P1126" s="214"/>
      <c r="Q1126" s="214"/>
      <c r="R1126" s="214"/>
      <c r="S1126" s="214" t="s">
        <v>1074</v>
      </c>
      <c r="T1126" s="214"/>
      <c r="U1126" s="214" t="s">
        <v>1074</v>
      </c>
      <c r="V1126" s="214"/>
    </row>
    <row r="1127" spans="1:22">
      <c r="A1127" s="207" t="s">
        <v>1927</v>
      </c>
      <c r="B1127" s="207" t="s">
        <v>463</v>
      </c>
      <c r="C1127" s="207">
        <v>-9.6012000000000004</v>
      </c>
      <c r="D1127" s="207">
        <v>-10.515599999999999</v>
      </c>
      <c r="E1127" s="207" t="s">
        <v>1076</v>
      </c>
      <c r="F1127" s="207" t="s">
        <v>751</v>
      </c>
      <c r="G1127" s="207">
        <v>1</v>
      </c>
      <c r="H1127" s="207"/>
      <c r="I1127" s="207"/>
      <c r="J1127" s="207"/>
      <c r="K1127" s="207"/>
      <c r="L1127" s="207"/>
      <c r="M1127" s="207"/>
      <c r="N1127" s="207"/>
      <c r="O1127" s="207"/>
      <c r="P1127" s="207"/>
      <c r="Q1127" s="207">
        <v>25</v>
      </c>
      <c r="R1127" s="207" t="s">
        <v>845</v>
      </c>
      <c r="S1127" s="207" t="s">
        <v>1923</v>
      </c>
      <c r="T1127" s="207"/>
      <c r="U1127" s="207"/>
      <c r="V1127" s="207" t="s">
        <v>1001</v>
      </c>
    </row>
    <row r="1128" spans="1:22">
      <c r="A1128" s="207" t="s">
        <v>1928</v>
      </c>
      <c r="B1128" s="207" t="s">
        <v>466</v>
      </c>
      <c r="C1128" s="207">
        <v>-10.515599999999999</v>
      </c>
      <c r="D1128" s="207">
        <v>-10.515599999999999</v>
      </c>
      <c r="E1128" s="207" t="s">
        <v>1076</v>
      </c>
      <c r="F1128" s="207" t="s">
        <v>751</v>
      </c>
      <c r="G1128" s="207">
        <v>1</v>
      </c>
      <c r="H1128" s="207"/>
      <c r="I1128" s="207"/>
      <c r="J1128" s="207"/>
      <c r="K1128" s="207"/>
      <c r="L1128" s="207"/>
      <c r="M1128" s="207"/>
      <c r="N1128" s="207"/>
      <c r="O1128" s="207"/>
      <c r="P1128" s="207"/>
      <c r="Q1128" s="207">
        <v>25</v>
      </c>
      <c r="R1128" s="207" t="s">
        <v>845</v>
      </c>
      <c r="S1128" s="207" t="s">
        <v>1923</v>
      </c>
      <c r="T1128" s="207"/>
      <c r="U1128" s="207"/>
      <c r="V1128" s="207" t="s">
        <v>1001</v>
      </c>
    </row>
    <row r="1129" spans="1:22">
      <c r="A1129" s="214" t="s">
        <v>1929</v>
      </c>
      <c r="B1129" s="214" t="s">
        <v>434</v>
      </c>
      <c r="C1129" s="214">
        <v>-16.001999999999999</v>
      </c>
      <c r="D1129" s="214">
        <v>9.6012000000000004</v>
      </c>
      <c r="E1129" s="214" t="s">
        <v>750</v>
      </c>
      <c r="F1129" s="214"/>
      <c r="G1129" s="214"/>
      <c r="H1129" s="214"/>
      <c r="I1129" s="214"/>
      <c r="J1129" s="214"/>
      <c r="K1129" s="214"/>
      <c r="L1129" s="214"/>
      <c r="M1129" s="214"/>
      <c r="N1129" s="214"/>
      <c r="O1129" s="214"/>
      <c r="P1129" s="214"/>
      <c r="Q1129" s="214"/>
      <c r="R1129" s="214"/>
      <c r="S1129" s="214" t="s">
        <v>1074</v>
      </c>
      <c r="T1129" s="214"/>
      <c r="U1129" s="214" t="s">
        <v>1074</v>
      </c>
      <c r="V1129" s="214"/>
    </row>
    <row r="1130" spans="1:22">
      <c r="A1130" s="207" t="s">
        <v>1930</v>
      </c>
      <c r="B1130" s="207" t="s">
        <v>469</v>
      </c>
      <c r="C1130" s="207">
        <v>-11.43</v>
      </c>
      <c r="D1130" s="207">
        <v>-10.515599999999999</v>
      </c>
      <c r="E1130" s="207" t="s">
        <v>1076</v>
      </c>
      <c r="F1130" s="207" t="s">
        <v>751</v>
      </c>
      <c r="G1130" s="207">
        <v>1</v>
      </c>
      <c r="H1130" s="207"/>
      <c r="I1130" s="207"/>
      <c r="J1130" s="207"/>
      <c r="K1130" s="207"/>
      <c r="L1130" s="207"/>
      <c r="M1130" s="207" t="s">
        <v>1931</v>
      </c>
      <c r="N1130" s="207"/>
      <c r="O1130" s="207"/>
      <c r="P1130" s="207"/>
      <c r="Q1130" s="207">
        <v>30</v>
      </c>
      <c r="R1130" s="207" t="s">
        <v>1703</v>
      </c>
      <c r="S1130" s="207" t="s">
        <v>1932</v>
      </c>
      <c r="T1130" s="207"/>
      <c r="U1130" s="207"/>
      <c r="V1130" s="207" t="s">
        <v>1001</v>
      </c>
    </row>
    <row r="1131" spans="1:22">
      <c r="A1131" s="214" t="s">
        <v>1933</v>
      </c>
      <c r="B1131" s="214" t="s">
        <v>437</v>
      </c>
      <c r="C1131" s="214">
        <v>-15.0876</v>
      </c>
      <c r="D1131" s="214">
        <v>16.916399999999999</v>
      </c>
      <c r="E1131" s="214" t="s">
        <v>750</v>
      </c>
      <c r="F1131" s="214"/>
      <c r="G1131" s="214"/>
      <c r="H1131" s="214"/>
      <c r="I1131" s="214"/>
      <c r="J1131" s="214"/>
      <c r="K1131" s="214"/>
      <c r="L1131" s="214"/>
      <c r="M1131" s="214"/>
      <c r="N1131" s="214"/>
      <c r="O1131" s="214"/>
      <c r="P1131" s="214"/>
      <c r="Q1131" s="214"/>
      <c r="R1131" s="214"/>
      <c r="S1131" s="214" t="s">
        <v>1074</v>
      </c>
      <c r="T1131" s="214"/>
      <c r="U1131" s="214" t="s">
        <v>1074</v>
      </c>
      <c r="V1131" s="214"/>
    </row>
    <row r="1132" spans="1:22">
      <c r="A1132" s="207" t="s">
        <v>1934</v>
      </c>
      <c r="B1132" s="207" t="s">
        <v>472</v>
      </c>
      <c r="C1132" s="207">
        <v>-11.43</v>
      </c>
      <c r="D1132" s="207">
        <v>-12.3444</v>
      </c>
      <c r="E1132" s="207" t="s">
        <v>1076</v>
      </c>
      <c r="F1132" s="207" t="s">
        <v>751</v>
      </c>
      <c r="G1132" s="207">
        <v>1</v>
      </c>
      <c r="H1132" s="207"/>
      <c r="I1132" s="207"/>
      <c r="J1132" s="207"/>
      <c r="K1132" s="207"/>
      <c r="L1132" s="207"/>
      <c r="M1132" s="207" t="s">
        <v>1931</v>
      </c>
      <c r="N1132" s="207"/>
      <c r="O1132" s="207"/>
      <c r="P1132" s="207"/>
      <c r="Q1132" s="207">
        <v>30</v>
      </c>
      <c r="R1132" s="207" t="s">
        <v>1703</v>
      </c>
      <c r="S1132" s="207" t="s">
        <v>1932</v>
      </c>
      <c r="T1132" s="207"/>
      <c r="U1132" s="207"/>
      <c r="V1132" s="207" t="s">
        <v>1001</v>
      </c>
    </row>
    <row r="1133" spans="1:22">
      <c r="A1133" s="214" t="s">
        <v>1935</v>
      </c>
      <c r="B1133" s="214" t="s">
        <v>440</v>
      </c>
      <c r="C1133" s="214">
        <v>-15.0876</v>
      </c>
      <c r="D1133" s="214">
        <v>16.001999999999999</v>
      </c>
      <c r="E1133" s="214" t="s">
        <v>750</v>
      </c>
      <c r="F1133" s="214"/>
      <c r="G1133" s="214"/>
      <c r="H1133" s="214"/>
      <c r="I1133" s="214"/>
      <c r="J1133" s="214"/>
      <c r="K1133" s="214"/>
      <c r="L1133" s="214"/>
      <c r="M1133" s="214"/>
      <c r="N1133" s="214"/>
      <c r="O1133" s="214"/>
      <c r="P1133" s="214"/>
      <c r="Q1133" s="214"/>
      <c r="R1133" s="214"/>
      <c r="S1133" s="214" t="s">
        <v>1074</v>
      </c>
      <c r="T1133" s="214"/>
      <c r="U1133" s="214" t="s">
        <v>1074</v>
      </c>
      <c r="V1133" s="214"/>
    </row>
    <row r="1134" spans="1:22">
      <c r="A1134" s="207" t="s">
        <v>1936</v>
      </c>
      <c r="B1134" s="207" t="s">
        <v>475</v>
      </c>
      <c r="C1134" s="207">
        <v>15.0876</v>
      </c>
      <c r="D1134" s="207">
        <v>-7.7724000000000002</v>
      </c>
      <c r="E1134" s="207" t="s">
        <v>1125</v>
      </c>
      <c r="F1134" s="207" t="s">
        <v>751</v>
      </c>
      <c r="G1134" s="207">
        <v>1</v>
      </c>
      <c r="H1134" s="207"/>
      <c r="I1134" s="207"/>
      <c r="J1134" s="207"/>
      <c r="K1134" s="207"/>
      <c r="L1134" s="207"/>
      <c r="M1134" s="207"/>
      <c r="N1134" s="207"/>
      <c r="O1134" s="207"/>
      <c r="P1134" s="207"/>
      <c r="Q1134" s="207">
        <v>25</v>
      </c>
      <c r="R1134" s="207" t="s">
        <v>1703</v>
      </c>
      <c r="S1134" s="207" t="s">
        <v>1704</v>
      </c>
      <c r="T1134" s="207"/>
      <c r="U1134" s="207"/>
      <c r="V1134" s="207" t="s">
        <v>1001</v>
      </c>
    </row>
    <row r="1135" spans="1:22">
      <c r="A1135" s="214" t="s">
        <v>1937</v>
      </c>
      <c r="B1135" s="214" t="s">
        <v>443</v>
      </c>
      <c r="C1135" s="214">
        <v>-16.001999999999999</v>
      </c>
      <c r="D1135" s="214">
        <v>8.6867999999999999</v>
      </c>
      <c r="E1135" s="214" t="s">
        <v>755</v>
      </c>
      <c r="F1135" s="214"/>
      <c r="G1135" s="214"/>
      <c r="H1135" s="214"/>
      <c r="I1135" s="214"/>
      <c r="J1135" s="214"/>
      <c r="K1135" s="214"/>
      <c r="L1135" s="214"/>
      <c r="M1135" s="214"/>
      <c r="N1135" s="214"/>
      <c r="O1135" s="214"/>
      <c r="P1135" s="214"/>
      <c r="Q1135" s="214"/>
      <c r="R1135" s="214"/>
      <c r="S1135" s="214" t="s">
        <v>1074</v>
      </c>
      <c r="T1135" s="214"/>
      <c r="U1135" s="214" t="s">
        <v>1074</v>
      </c>
      <c r="V1135" s="214"/>
    </row>
    <row r="1136" spans="1:22">
      <c r="A1136" s="214" t="s">
        <v>1938</v>
      </c>
      <c r="B1136" s="214" t="s">
        <v>446</v>
      </c>
      <c r="C1136" s="214">
        <v>-16.001999999999999</v>
      </c>
      <c r="D1136" s="214">
        <v>12.3444</v>
      </c>
      <c r="E1136" s="214" t="s">
        <v>755</v>
      </c>
      <c r="F1136" s="214"/>
      <c r="G1136" s="214"/>
      <c r="H1136" s="214"/>
      <c r="I1136" s="214"/>
      <c r="J1136" s="214"/>
      <c r="K1136" s="214"/>
      <c r="L1136" s="214"/>
      <c r="M1136" s="214"/>
      <c r="N1136" s="214"/>
      <c r="O1136" s="214"/>
      <c r="P1136" s="214"/>
      <c r="Q1136" s="214"/>
      <c r="R1136" s="214"/>
      <c r="S1136" s="214" t="s">
        <v>1074</v>
      </c>
      <c r="T1136" s="214"/>
      <c r="U1136" s="214" t="s">
        <v>1074</v>
      </c>
      <c r="V1136" s="214"/>
    </row>
    <row r="1137" spans="1:22">
      <c r="A1137" s="214" t="s">
        <v>1939</v>
      </c>
      <c r="B1137" s="214" t="s">
        <v>449</v>
      </c>
      <c r="C1137" s="214">
        <v>-16.001999999999999</v>
      </c>
      <c r="D1137" s="214">
        <v>10.515599999999999</v>
      </c>
      <c r="E1137" s="214" t="s">
        <v>755</v>
      </c>
      <c r="F1137" s="214"/>
      <c r="G1137" s="214"/>
      <c r="H1137" s="214"/>
      <c r="I1137" s="214"/>
      <c r="J1137" s="214"/>
      <c r="K1137" s="214"/>
      <c r="L1137" s="214"/>
      <c r="M1137" s="214"/>
      <c r="N1137" s="214"/>
      <c r="O1137" s="214"/>
      <c r="P1137" s="214"/>
      <c r="Q1137" s="214"/>
      <c r="R1137" s="214"/>
      <c r="S1137" s="214" t="s">
        <v>1074</v>
      </c>
      <c r="T1137" s="214"/>
      <c r="U1137" s="214" t="s">
        <v>1074</v>
      </c>
      <c r="V1137" s="214"/>
    </row>
    <row r="1138" spans="1:22">
      <c r="A1138" s="214" t="s">
        <v>1940</v>
      </c>
      <c r="B1138" s="214" t="s">
        <v>452</v>
      </c>
      <c r="C1138" s="214">
        <v>-15.0876</v>
      </c>
      <c r="D1138" s="214">
        <v>10.515599999999999</v>
      </c>
      <c r="E1138" s="214" t="s">
        <v>755</v>
      </c>
      <c r="F1138" s="214"/>
      <c r="G1138" s="214"/>
      <c r="H1138" s="214"/>
      <c r="I1138" s="214"/>
      <c r="J1138" s="214"/>
      <c r="K1138" s="214"/>
      <c r="L1138" s="214"/>
      <c r="M1138" s="214"/>
      <c r="N1138" s="214"/>
      <c r="O1138" s="214"/>
      <c r="P1138" s="214"/>
      <c r="Q1138" s="214"/>
      <c r="R1138" s="214"/>
      <c r="S1138" s="214" t="s">
        <v>1074</v>
      </c>
      <c r="T1138" s="214"/>
      <c r="U1138" s="214" t="s">
        <v>1074</v>
      </c>
      <c r="V1138" s="214"/>
    </row>
    <row r="1139" spans="1:22">
      <c r="A1139" s="214" t="s">
        <v>1941</v>
      </c>
      <c r="B1139" s="214" t="s">
        <v>455</v>
      </c>
      <c r="C1139" s="214">
        <v>-13.258800000000001</v>
      </c>
      <c r="D1139" s="214">
        <v>8.6867999999999999</v>
      </c>
      <c r="E1139" s="214" t="s">
        <v>755</v>
      </c>
      <c r="F1139" s="214"/>
      <c r="G1139" s="214"/>
      <c r="H1139" s="214"/>
      <c r="I1139" s="214"/>
      <c r="J1139" s="214"/>
      <c r="K1139" s="214"/>
      <c r="L1139" s="214"/>
      <c r="M1139" s="214"/>
      <c r="N1139" s="214"/>
      <c r="O1139" s="214"/>
      <c r="P1139" s="214"/>
      <c r="Q1139" s="214"/>
      <c r="R1139" s="214"/>
      <c r="S1139" s="214" t="s">
        <v>1074</v>
      </c>
      <c r="T1139" s="214"/>
      <c r="U1139" s="214" t="s">
        <v>1074</v>
      </c>
      <c r="V1139" s="214"/>
    </row>
    <row r="1140" spans="1:22">
      <c r="A1140" s="214" t="s">
        <v>1942</v>
      </c>
      <c r="B1140" s="214" t="s">
        <v>458</v>
      </c>
      <c r="C1140" s="214">
        <v>-16.001999999999999</v>
      </c>
      <c r="D1140" s="214">
        <v>11.43</v>
      </c>
      <c r="E1140" s="214" t="s">
        <v>755</v>
      </c>
      <c r="F1140" s="214"/>
      <c r="G1140" s="214"/>
      <c r="H1140" s="214"/>
      <c r="I1140" s="214"/>
      <c r="J1140" s="214"/>
      <c r="K1140" s="214"/>
      <c r="L1140" s="214"/>
      <c r="M1140" s="214"/>
      <c r="N1140" s="214"/>
      <c r="O1140" s="214"/>
      <c r="P1140" s="214"/>
      <c r="Q1140" s="214"/>
      <c r="R1140" s="214"/>
      <c r="S1140" s="214" t="s">
        <v>1074</v>
      </c>
      <c r="T1140" s="214"/>
      <c r="U1140" s="214" t="s">
        <v>1074</v>
      </c>
      <c r="V1140" s="214"/>
    </row>
    <row r="1141" spans="1:22">
      <c r="A1141" s="207" t="s">
        <v>1943</v>
      </c>
      <c r="B1141" s="207" t="s">
        <v>478</v>
      </c>
      <c r="C1141" s="207">
        <v>15.0876</v>
      </c>
      <c r="D1141" s="207">
        <v>-10.515599999999999</v>
      </c>
      <c r="E1141" s="207" t="s">
        <v>1125</v>
      </c>
      <c r="F1141" s="207" t="s">
        <v>751</v>
      </c>
      <c r="G1141" s="207">
        <v>1</v>
      </c>
      <c r="H1141" s="207"/>
      <c r="I1141" s="207"/>
      <c r="J1141" s="207"/>
      <c r="K1141" s="207"/>
      <c r="L1141" s="207"/>
      <c r="M1141" s="207"/>
      <c r="N1141" s="207"/>
      <c r="O1141" s="207"/>
      <c r="P1141" s="207"/>
      <c r="Q1141" s="207">
        <v>25</v>
      </c>
      <c r="R1141" s="207" t="s">
        <v>1703</v>
      </c>
      <c r="S1141" s="207" t="s">
        <v>1704</v>
      </c>
      <c r="T1141" s="207"/>
      <c r="U1141" s="207"/>
      <c r="V1141" s="207" t="s">
        <v>1001</v>
      </c>
    </row>
    <row r="1142" spans="1:22">
      <c r="A1142" s="214" t="s">
        <v>1944</v>
      </c>
      <c r="B1142" s="214" t="s">
        <v>461</v>
      </c>
      <c r="C1142" s="214">
        <v>-16.001999999999999</v>
      </c>
      <c r="D1142" s="214">
        <v>14.1732</v>
      </c>
      <c r="E1142" s="214" t="s">
        <v>755</v>
      </c>
      <c r="F1142" s="214"/>
      <c r="G1142" s="214"/>
      <c r="H1142" s="214"/>
      <c r="I1142" s="214"/>
      <c r="J1142" s="214"/>
      <c r="K1142" s="214"/>
      <c r="L1142" s="214"/>
      <c r="M1142" s="214"/>
      <c r="N1142" s="214"/>
      <c r="O1142" s="214"/>
      <c r="P1142" s="214"/>
      <c r="Q1142" s="214"/>
      <c r="R1142" s="214"/>
      <c r="S1142" s="214" t="s">
        <v>1074</v>
      </c>
      <c r="T1142" s="214"/>
      <c r="U1142" s="214" t="s">
        <v>1074</v>
      </c>
      <c r="V1142" s="214"/>
    </row>
    <row r="1143" spans="1:22">
      <c r="A1143" s="214" t="s">
        <v>1945</v>
      </c>
      <c r="B1143" s="214" t="s">
        <v>464</v>
      </c>
      <c r="C1143" s="214">
        <v>-16.001999999999999</v>
      </c>
      <c r="D1143" s="214">
        <v>15.0876</v>
      </c>
      <c r="E1143" s="214" t="s">
        <v>755</v>
      </c>
      <c r="F1143" s="214"/>
      <c r="G1143" s="214"/>
      <c r="H1143" s="214"/>
      <c r="I1143" s="214"/>
      <c r="J1143" s="214"/>
      <c r="K1143" s="214"/>
      <c r="L1143" s="214"/>
      <c r="M1143" s="214"/>
      <c r="N1143" s="214"/>
      <c r="O1143" s="214"/>
      <c r="P1143" s="214"/>
      <c r="Q1143" s="214"/>
      <c r="R1143" s="214"/>
      <c r="S1143" s="214" t="s">
        <v>1074</v>
      </c>
      <c r="T1143" s="214"/>
      <c r="U1143" s="214" t="s">
        <v>1074</v>
      </c>
      <c r="V1143" s="214"/>
    </row>
    <row r="1144" spans="1:22">
      <c r="A1144" s="214" t="s">
        <v>1946</v>
      </c>
      <c r="B1144" s="214" t="s">
        <v>467</v>
      </c>
      <c r="C1144" s="214">
        <v>-13.258800000000001</v>
      </c>
      <c r="D1144" s="214">
        <v>14.1732</v>
      </c>
      <c r="E1144" s="214" t="s">
        <v>750</v>
      </c>
      <c r="F1144" s="214"/>
      <c r="G1144" s="214"/>
      <c r="H1144" s="214"/>
      <c r="I1144" s="214"/>
      <c r="J1144" s="214"/>
      <c r="K1144" s="214"/>
      <c r="L1144" s="214"/>
      <c r="M1144" s="214"/>
      <c r="N1144" s="214"/>
      <c r="O1144" s="214"/>
      <c r="P1144" s="214"/>
      <c r="Q1144" s="214"/>
      <c r="R1144" s="214"/>
      <c r="S1144" s="214" t="s">
        <v>1074</v>
      </c>
      <c r="T1144" s="214"/>
      <c r="U1144" s="214" t="s">
        <v>1074</v>
      </c>
      <c r="V1144" s="214"/>
    </row>
    <row r="1145" spans="1:22">
      <c r="A1145" s="214" t="s">
        <v>1947</v>
      </c>
      <c r="B1145" s="214" t="s">
        <v>470</v>
      </c>
      <c r="C1145" s="214">
        <v>-14.1732</v>
      </c>
      <c r="D1145" s="214">
        <v>14.1732</v>
      </c>
      <c r="E1145" s="214" t="s">
        <v>755</v>
      </c>
      <c r="F1145" s="214"/>
      <c r="G1145" s="214"/>
      <c r="H1145" s="214"/>
      <c r="I1145" s="214"/>
      <c r="J1145" s="214"/>
      <c r="K1145" s="214"/>
      <c r="L1145" s="214"/>
      <c r="M1145" s="214"/>
      <c r="N1145" s="214"/>
      <c r="O1145" s="214"/>
      <c r="P1145" s="214"/>
      <c r="Q1145" s="214"/>
      <c r="R1145" s="214"/>
      <c r="S1145" s="214" t="s">
        <v>1074</v>
      </c>
      <c r="T1145" s="214"/>
      <c r="U1145" s="214" t="s">
        <v>1074</v>
      </c>
      <c r="V1145" s="214"/>
    </row>
    <row r="1146" spans="1:22">
      <c r="A1146" s="214" t="s">
        <v>1948</v>
      </c>
      <c r="B1146" s="214" t="s">
        <v>473</v>
      </c>
      <c r="C1146" s="214">
        <v>-16.916399999999999</v>
      </c>
      <c r="D1146" s="214">
        <v>15.0876</v>
      </c>
      <c r="E1146" s="214" t="s">
        <v>1076</v>
      </c>
      <c r="F1146" s="214"/>
      <c r="G1146" s="214"/>
      <c r="H1146" s="214"/>
      <c r="I1146" s="214"/>
      <c r="J1146" s="214"/>
      <c r="K1146" s="214"/>
      <c r="L1146" s="214"/>
      <c r="M1146" s="214"/>
      <c r="N1146" s="214"/>
      <c r="O1146" s="214"/>
      <c r="P1146" s="214"/>
      <c r="Q1146" s="214"/>
      <c r="R1146" s="214"/>
      <c r="S1146" s="214" t="s">
        <v>1074</v>
      </c>
      <c r="T1146" s="214"/>
      <c r="U1146" s="214" t="s">
        <v>1074</v>
      </c>
      <c r="V1146" s="214"/>
    </row>
    <row r="1147" spans="1:22">
      <c r="A1147" s="207" t="s">
        <v>161</v>
      </c>
      <c r="B1147" s="207" t="s">
        <v>481</v>
      </c>
      <c r="C1147" s="207">
        <v>14.1732</v>
      </c>
      <c r="D1147" s="207">
        <v>-8.6867999999999999</v>
      </c>
      <c r="E1147" s="207" t="s">
        <v>1125</v>
      </c>
      <c r="F1147" s="207" t="s">
        <v>751</v>
      </c>
      <c r="G1147" s="207">
        <v>1</v>
      </c>
      <c r="H1147" s="207"/>
      <c r="I1147" s="207"/>
      <c r="J1147" s="207"/>
      <c r="K1147" s="207"/>
      <c r="L1147" s="207"/>
      <c r="M1147" s="207"/>
      <c r="N1147" s="207"/>
      <c r="O1147" s="207"/>
      <c r="P1147" s="207"/>
      <c r="Q1147" s="207">
        <v>25</v>
      </c>
      <c r="R1147" s="207" t="s">
        <v>1703</v>
      </c>
      <c r="S1147" s="207" t="s">
        <v>1704</v>
      </c>
      <c r="T1147" s="207"/>
      <c r="U1147" s="207"/>
      <c r="V1147" s="207" t="s">
        <v>1001</v>
      </c>
    </row>
    <row r="1148" spans="1:22">
      <c r="A1148" s="207" t="s">
        <v>1949</v>
      </c>
      <c r="B1148" s="207" t="s">
        <v>484</v>
      </c>
      <c r="C1148" s="207">
        <v>16.001999999999999</v>
      </c>
      <c r="D1148" s="207">
        <v>-7.7724000000000002</v>
      </c>
      <c r="E1148" s="207" t="s">
        <v>1125</v>
      </c>
      <c r="F1148" s="207" t="s">
        <v>751</v>
      </c>
      <c r="G1148" s="207">
        <v>1</v>
      </c>
      <c r="H1148" s="207"/>
      <c r="I1148" s="207"/>
      <c r="J1148" s="207"/>
      <c r="K1148" s="207"/>
      <c r="L1148" s="207"/>
      <c r="M1148" s="207"/>
      <c r="N1148" s="207"/>
      <c r="O1148" s="207"/>
      <c r="P1148" s="207"/>
      <c r="Q1148" s="207">
        <v>25</v>
      </c>
      <c r="R1148" s="207" t="s">
        <v>1703</v>
      </c>
      <c r="S1148" s="207" t="s">
        <v>1704</v>
      </c>
      <c r="T1148" s="207"/>
      <c r="U1148" s="207"/>
      <c r="V1148" s="207" t="s">
        <v>1001</v>
      </c>
    </row>
    <row r="1149" spans="1:22">
      <c r="A1149" s="207" t="s">
        <v>1950</v>
      </c>
      <c r="B1149" s="207" t="s">
        <v>487</v>
      </c>
      <c r="C1149" s="207">
        <v>14.1732</v>
      </c>
      <c r="D1149" s="207">
        <v>-11.43</v>
      </c>
      <c r="E1149" s="207" t="s">
        <v>1125</v>
      </c>
      <c r="F1149" s="207" t="s">
        <v>751</v>
      </c>
      <c r="G1149" s="207">
        <v>1</v>
      </c>
      <c r="H1149" s="207"/>
      <c r="I1149" s="207"/>
      <c r="J1149" s="207"/>
      <c r="K1149" s="207"/>
      <c r="L1149" s="207"/>
      <c r="M1149" s="207"/>
      <c r="N1149" s="207"/>
      <c r="O1149" s="207"/>
      <c r="P1149" s="207"/>
      <c r="Q1149" s="207">
        <v>25</v>
      </c>
      <c r="R1149" s="207" t="s">
        <v>1703</v>
      </c>
      <c r="S1149" s="207" t="s">
        <v>1704</v>
      </c>
      <c r="T1149" s="207"/>
      <c r="U1149" s="207"/>
      <c r="V1149" s="207" t="s">
        <v>1001</v>
      </c>
    </row>
    <row r="1150" spans="1:22">
      <c r="A1150" s="214" t="s">
        <v>1951</v>
      </c>
      <c r="B1150" s="214" t="s">
        <v>476</v>
      </c>
      <c r="C1150" s="214">
        <v>-15.0876</v>
      </c>
      <c r="D1150" s="214">
        <v>14.1732</v>
      </c>
      <c r="E1150" s="214" t="s">
        <v>750</v>
      </c>
      <c r="F1150" s="214"/>
      <c r="G1150" s="214"/>
      <c r="H1150" s="214"/>
      <c r="I1150" s="214"/>
      <c r="J1150" s="214"/>
      <c r="K1150" s="214"/>
      <c r="L1150" s="214"/>
      <c r="M1150" s="214"/>
      <c r="N1150" s="214"/>
      <c r="O1150" s="214"/>
      <c r="P1150" s="214"/>
      <c r="Q1150" s="214"/>
      <c r="R1150" s="214"/>
      <c r="S1150" s="214" t="s">
        <v>1074</v>
      </c>
      <c r="T1150" s="214"/>
      <c r="U1150" s="214" t="s">
        <v>1074</v>
      </c>
      <c r="V1150" s="214"/>
    </row>
    <row r="1151" spans="1:22">
      <c r="A1151" s="207" t="s">
        <v>148</v>
      </c>
      <c r="B1151" s="207" t="s">
        <v>490</v>
      </c>
      <c r="C1151" s="207">
        <v>15.0876</v>
      </c>
      <c r="D1151" s="207">
        <v>-8.6867999999999999</v>
      </c>
      <c r="E1151" s="207" t="s">
        <v>1125</v>
      </c>
      <c r="F1151" s="207" t="s">
        <v>751</v>
      </c>
      <c r="G1151" s="207">
        <v>1</v>
      </c>
      <c r="H1151" s="207"/>
      <c r="I1151" s="207"/>
      <c r="J1151" s="207"/>
      <c r="K1151" s="207"/>
      <c r="L1151" s="207"/>
      <c r="M1151" s="207"/>
      <c r="N1151" s="207"/>
      <c r="O1151" s="207"/>
      <c r="P1151" s="207"/>
      <c r="Q1151" s="207">
        <v>25</v>
      </c>
      <c r="R1151" s="207" t="s">
        <v>1703</v>
      </c>
      <c r="S1151" s="207" t="s">
        <v>1704</v>
      </c>
      <c r="T1151" s="207"/>
      <c r="U1151" s="207"/>
      <c r="V1151" s="207" t="s">
        <v>1001</v>
      </c>
    </row>
    <row r="1152" spans="1:22">
      <c r="A1152" s="214" t="s">
        <v>1952</v>
      </c>
      <c r="B1152" s="214" t="s">
        <v>479</v>
      </c>
      <c r="C1152" s="214">
        <v>-13.258800000000001</v>
      </c>
      <c r="D1152" s="214">
        <v>13.258800000000001</v>
      </c>
      <c r="E1152" s="214" t="s">
        <v>750</v>
      </c>
      <c r="F1152" s="214"/>
      <c r="G1152" s="214"/>
      <c r="H1152" s="214"/>
      <c r="I1152" s="214"/>
      <c r="J1152" s="214"/>
      <c r="K1152" s="214"/>
      <c r="L1152" s="214"/>
      <c r="M1152" s="214"/>
      <c r="N1152" s="214"/>
      <c r="O1152" s="214"/>
      <c r="P1152" s="214"/>
      <c r="Q1152" s="214"/>
      <c r="R1152" s="214"/>
      <c r="S1152" s="214" t="s">
        <v>1074</v>
      </c>
      <c r="T1152" s="214"/>
      <c r="U1152" s="214" t="s">
        <v>1074</v>
      </c>
      <c r="V1152" s="214"/>
    </row>
    <row r="1153" spans="1:22">
      <c r="A1153" s="214" t="s">
        <v>1953</v>
      </c>
      <c r="B1153" s="214" t="s">
        <v>482</v>
      </c>
      <c r="C1153" s="214">
        <v>-13.258800000000001</v>
      </c>
      <c r="D1153" s="214">
        <v>16.001999999999999</v>
      </c>
      <c r="E1153" s="214" t="s">
        <v>1120</v>
      </c>
      <c r="F1153" s="214"/>
      <c r="G1153" s="214"/>
      <c r="H1153" s="214"/>
      <c r="I1153" s="214"/>
      <c r="J1153" s="214"/>
      <c r="K1153" s="214"/>
      <c r="L1153" s="214"/>
      <c r="M1153" s="214"/>
      <c r="N1153" s="214"/>
      <c r="O1153" s="214"/>
      <c r="P1153" s="214"/>
      <c r="Q1153" s="214"/>
      <c r="R1153" s="214"/>
      <c r="S1153" s="214" t="s">
        <v>1074</v>
      </c>
      <c r="T1153" s="214"/>
      <c r="U1153" s="214" t="s">
        <v>1074</v>
      </c>
      <c r="V1153" s="214"/>
    </row>
    <row r="1154" spans="1:22">
      <c r="A1154" s="214" t="s">
        <v>1954</v>
      </c>
      <c r="B1154" s="214" t="s">
        <v>485</v>
      </c>
      <c r="C1154" s="214">
        <v>-13.258800000000001</v>
      </c>
      <c r="D1154" s="214">
        <v>15.0876</v>
      </c>
      <c r="E1154" s="214" t="s">
        <v>1120</v>
      </c>
      <c r="F1154" s="214"/>
      <c r="G1154" s="214"/>
      <c r="H1154" s="214"/>
      <c r="I1154" s="214"/>
      <c r="J1154" s="214"/>
      <c r="K1154" s="214"/>
      <c r="L1154" s="214"/>
      <c r="M1154" s="214"/>
      <c r="N1154" s="214"/>
      <c r="O1154" s="214"/>
      <c r="P1154" s="214"/>
      <c r="Q1154" s="214"/>
      <c r="R1154" s="214"/>
      <c r="S1154" s="214" t="s">
        <v>1074</v>
      </c>
      <c r="T1154" s="214"/>
      <c r="U1154" s="214" t="s">
        <v>1074</v>
      </c>
      <c r="V1154" s="214"/>
    </row>
    <row r="1155" spans="1:22">
      <c r="A1155" s="214" t="s">
        <v>1955</v>
      </c>
      <c r="B1155" s="214" t="s">
        <v>488</v>
      </c>
      <c r="C1155" s="214">
        <v>-13.258800000000001</v>
      </c>
      <c r="D1155" s="214">
        <v>17.8308</v>
      </c>
      <c r="E1155" s="214" t="s">
        <v>1125</v>
      </c>
      <c r="F1155" s="214"/>
      <c r="G1155" s="214"/>
      <c r="H1155" s="214"/>
      <c r="I1155" s="214"/>
      <c r="J1155" s="214"/>
      <c r="K1155" s="214"/>
      <c r="L1155" s="214"/>
      <c r="M1155" s="214"/>
      <c r="N1155" s="214"/>
      <c r="O1155" s="214"/>
      <c r="P1155" s="214"/>
      <c r="Q1155" s="214"/>
      <c r="R1155" s="214"/>
      <c r="S1155" s="214" t="s">
        <v>1074</v>
      </c>
      <c r="T1155" s="214"/>
      <c r="U1155" s="214" t="s">
        <v>1074</v>
      </c>
      <c r="V1155" s="214"/>
    </row>
    <row r="1156" spans="1:22">
      <c r="A1156" s="214" t="s">
        <v>1956</v>
      </c>
      <c r="B1156" s="214" t="s">
        <v>491</v>
      </c>
      <c r="C1156" s="214">
        <v>-14.1732</v>
      </c>
      <c r="D1156" s="214">
        <v>17.8308</v>
      </c>
      <c r="E1156" s="214" t="s">
        <v>1125</v>
      </c>
      <c r="F1156" s="214"/>
      <c r="G1156" s="214"/>
      <c r="H1156" s="214"/>
      <c r="I1156" s="214"/>
      <c r="J1156" s="214"/>
      <c r="K1156" s="214"/>
      <c r="L1156" s="214"/>
      <c r="M1156" s="214"/>
      <c r="N1156" s="214"/>
      <c r="O1156" s="214"/>
      <c r="P1156" s="214"/>
      <c r="Q1156" s="214"/>
      <c r="R1156" s="214"/>
      <c r="S1156" s="214" t="s">
        <v>1074</v>
      </c>
      <c r="T1156" s="214"/>
      <c r="U1156" s="214" t="s">
        <v>1074</v>
      </c>
      <c r="V1156" s="214"/>
    </row>
  </sheetData>
  <autoFilter ref="A1:V1156" xr:uid="{00000000-0009-0000-0000-000004000000}"/>
  <conditionalFormatting sqref="F2:F1156">
    <cfRule type="expression" dxfId="11" priority="23" stopIfTrue="1">
      <formula>AND($F2="",#REF!= "IO")</formula>
    </cfRule>
    <cfRule type="expression" dxfId="10" priority="24" stopIfTrue="1">
      <formula>AND($F2="DM250",#REF!= "IO")</formula>
    </cfRule>
    <cfRule type="expression" dxfId="9" priority="25" stopIfTrue="1">
      <formula>AND($F2="DM2G",#REF!= "IO")</formula>
    </cfRule>
    <cfRule type="expression" dxfId="8" priority="26" stopIfTrue="1">
      <formula>AND($F2="DM6.5G",#REF!= "IO")</formula>
    </cfRule>
    <cfRule type="expression" dxfId="7" priority="27" stopIfTrue="1">
      <formula>AND($F2="DM800",#REF!= "IO")</formula>
    </cfRule>
    <cfRule type="expression" dxfId="6" priority="28" stopIfTrue="1">
      <formula>AND($F2="400MCC",#REF!= "IO")</formula>
    </cfRule>
    <cfRule type="expression" dxfId="5" priority="29" stopIfTrue="1">
      <formula>AND($F2="FM_CHANNEL",#REF!= "IO")</formula>
    </cfRule>
    <cfRule type="expression" priority="30" stopIfTrue="1">
      <formula>AND($F2="Float/Loopback",#REF!= "IO")</formula>
    </cfRule>
    <cfRule type="expression" priority="31" stopIfTrue="1">
      <formula>AND($F2="PLL/sense/PU/PD",#REF!= "IO")</formula>
    </cfRule>
  </conditionalFormatting>
  <conditionalFormatting sqref="I2:I1156 L2:L1156">
    <cfRule type="expression" dxfId="4" priority="14" stopIfTrue="1">
      <formula>AND(H2&lt;&gt;"",I2="")</formula>
    </cfRule>
  </conditionalFormatting>
  <conditionalFormatting sqref="J2:J1156">
    <cfRule type="expression" dxfId="3" priority="15" stopIfTrue="1">
      <formula>AND(H2&lt;&gt;"",J2="")</formula>
    </cfRule>
  </conditionalFormatting>
  <conditionalFormatting sqref="N2:N1156">
    <cfRule type="expression" dxfId="2" priority="20" stopIfTrue="1">
      <formula>AND(#REF!&lt;&gt;"",N2&lt;&gt;"")</formula>
    </cfRule>
    <cfRule type="expression" dxfId="1" priority="21" stopIfTrue="1">
      <formula>#REF!&lt;&gt;""</formula>
    </cfRule>
  </conditionalFormatting>
  <conditionalFormatting sqref="O2:O1156">
    <cfRule type="expression" dxfId="0" priority="34" stopIfTrue="1">
      <formula>OR(AND(#REF!&lt;&gt;"",O2=""),AND(N2&lt;&gt;"",O2=""))</formula>
    </cfRule>
  </conditionalFormatting>
  <dataValidations count="10">
    <dataValidation type="list" allowBlank="1" showInputMessage="1" showErrorMessage="1" sqref="F2:F1156" xr:uid="{00000000-0002-0000-0400-000000000000}">
      <formula1>"DM250,DM2G,DM6.5G,DM800,400MCC,FM_CHANNEL,Float/Loopback,PLL/sense/PU/PD"</formula1>
    </dataValidation>
    <dataValidation type="list" allowBlank="1" showInputMessage="1" showErrorMessage="1" sqref="G2:G1156" xr:uid="{00000000-0002-0000-0400-000001000000}">
      <formula1>"0,1,2"</formula1>
    </dataValidation>
    <dataValidation type="list" allowBlank="1" showInputMessage="1" showErrorMessage="1" sqref="H2:H1156" xr:uid="{00000000-0002-0000-0400-000002000000}">
      <formula1>Diff_</formula1>
    </dataValidation>
    <dataValidation type="whole" operator="greaterThan" allowBlank="1" showInputMessage="1" showErrorMessage="1" sqref="I2:J1156 T2:T1156 Q2:Q1156 L2:L1156" xr:uid="{00000000-0002-0000-0400-000003000000}">
      <formula1>0</formula1>
    </dataValidation>
    <dataValidation type="list" allowBlank="1" showInputMessage="1" showErrorMessage="1" sqref="K2:K1156" xr:uid="{00000000-0002-0000-0400-000004000000}">
      <formula1>Match_</formula1>
    </dataValidation>
    <dataValidation type="list" allowBlank="1" showInputMessage="1" showErrorMessage="1" sqref="N2:N1156" xr:uid="{00000000-0002-0000-0400-000005000000}">
      <formula1>gang_</formula1>
    </dataValidation>
    <dataValidation type="list" allowBlank="1" showInputMessage="1" showErrorMessage="1" sqref="O2:O1156" xr:uid="{00000000-0002-0000-0400-000006000000}">
      <formula1>"case1,case2,case3"</formula1>
    </dataValidation>
    <dataValidation type="list" allowBlank="1" showInputMessage="1" showErrorMessage="1" sqref="P2:P1156" xr:uid="{00000000-0002-0000-0400-000007000000}">
      <formula1>Loop_back</formula1>
    </dataValidation>
    <dataValidation type="list" allowBlank="1" showInputMessage="1" showErrorMessage="1" sqref="R2:R1156" xr:uid="{00000000-0002-0000-0400-000008000000}">
      <formula1>Time_Domain</formula1>
    </dataValidation>
    <dataValidation type="list" allowBlank="1" showInputMessage="1" showErrorMessage="1" sqref="U2:U1156" xr:uid="{00000000-0002-0000-0400-000009000000}">
      <formula1>"NC"</formula1>
    </dataValidation>
  </dataValidations>
  <pageMargins left="0.7" right="0.7" top="0.75" bottom="0.75" header="0.3" footer="0.3"/>
  <pageSetup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92D050"/>
  </sheetPr>
  <dimension ref="A1:F42"/>
  <sheetViews>
    <sheetView topLeftCell="A35" workbookViewId="0">
      <selection activeCell="G1" sqref="G1"/>
    </sheetView>
  </sheetViews>
  <sheetFormatPr defaultColWidth="9.140625" defaultRowHeight="12.75"/>
  <cols>
    <col min="1" max="2" width="9.140625" style="52"/>
    <col min="3" max="3" width="15.7109375" style="52" customWidth="1"/>
    <col min="4" max="4" width="20.42578125" style="52" customWidth="1"/>
    <col min="5" max="5" width="23.140625" style="52" bestFit="1" customWidth="1"/>
    <col min="6" max="6" width="109.7109375" style="70" customWidth="1"/>
    <col min="7" max="16384" width="9.140625" style="47"/>
  </cols>
  <sheetData>
    <row r="1" spans="1:6" ht="14.25" thickTop="1" thickBot="1">
      <c r="A1" s="45" t="s">
        <v>0</v>
      </c>
      <c r="B1" s="46" t="s">
        <v>1</v>
      </c>
      <c r="C1" s="46" t="s">
        <v>2</v>
      </c>
      <c r="D1" s="46" t="s">
        <v>3</v>
      </c>
      <c r="E1" s="46" t="s">
        <v>4</v>
      </c>
      <c r="F1" s="46" t="s">
        <v>5</v>
      </c>
    </row>
    <row r="2" spans="1:6" ht="32.25" thickBot="1">
      <c r="A2" s="177">
        <v>0</v>
      </c>
      <c r="B2" s="175" t="s">
        <v>6</v>
      </c>
      <c r="C2" s="178">
        <v>43203</v>
      </c>
      <c r="D2" s="175" t="s">
        <v>7</v>
      </c>
      <c r="E2" s="179" t="s">
        <v>8</v>
      </c>
      <c r="F2" s="175" t="s">
        <v>9</v>
      </c>
    </row>
    <row r="3" spans="1:6" ht="79.5" thickBot="1">
      <c r="A3" s="177">
        <v>0.5</v>
      </c>
      <c r="B3" s="175" t="s">
        <v>6</v>
      </c>
      <c r="C3" s="178">
        <v>43221</v>
      </c>
      <c r="D3" s="175" t="s">
        <v>7</v>
      </c>
      <c r="E3" s="179" t="s">
        <v>8</v>
      </c>
      <c r="F3" s="176" t="s">
        <v>10</v>
      </c>
    </row>
    <row r="4" spans="1:6" ht="48" thickBot="1">
      <c r="A4" s="177">
        <v>0.8</v>
      </c>
      <c r="B4" s="175" t="s">
        <v>6</v>
      </c>
      <c r="C4" s="178">
        <v>43227</v>
      </c>
      <c r="D4" s="175" t="s">
        <v>7</v>
      </c>
      <c r="E4" s="179" t="s">
        <v>8</v>
      </c>
      <c r="F4" s="176" t="s">
        <v>11</v>
      </c>
    </row>
    <row r="5" spans="1:6" ht="95.25" thickBot="1">
      <c r="A5" s="73">
        <v>1</v>
      </c>
      <c r="B5" s="74" t="s">
        <v>12</v>
      </c>
      <c r="C5" s="178">
        <v>43242</v>
      </c>
      <c r="D5" s="175" t="s">
        <v>7</v>
      </c>
      <c r="E5" s="179" t="s">
        <v>13</v>
      </c>
      <c r="F5" s="176" t="s">
        <v>14</v>
      </c>
    </row>
    <row r="6" spans="1:6" ht="32.25" thickBot="1">
      <c r="A6" s="73">
        <v>2</v>
      </c>
      <c r="B6" s="74" t="s">
        <v>15</v>
      </c>
      <c r="C6" s="75">
        <v>43301</v>
      </c>
      <c r="D6" s="74" t="s">
        <v>7</v>
      </c>
      <c r="E6" s="76" t="s">
        <v>13</v>
      </c>
      <c r="F6" s="175" t="s">
        <v>16</v>
      </c>
    </row>
    <row r="7" spans="1:6" ht="16.5" thickBot="1">
      <c r="A7" s="73"/>
      <c r="B7" s="74"/>
      <c r="C7" s="75"/>
      <c r="D7" s="74"/>
      <c r="E7" s="76"/>
      <c r="F7" s="74"/>
    </row>
    <row r="8" spans="1:6" ht="16.5" thickBot="1">
      <c r="A8" s="48"/>
      <c r="B8" s="49"/>
      <c r="C8" s="50"/>
      <c r="D8" s="49"/>
      <c r="E8" s="51"/>
      <c r="F8" s="74"/>
    </row>
    <row r="9" spans="1:6" ht="16.5" thickBot="1">
      <c r="A9" s="48"/>
      <c r="B9" s="49"/>
      <c r="C9" s="50"/>
      <c r="D9" s="49"/>
      <c r="E9" s="51"/>
      <c r="F9" s="49"/>
    </row>
    <row r="10" spans="1:6" ht="16.5" thickBot="1">
      <c r="A10" s="48"/>
      <c r="B10" s="49"/>
      <c r="C10" s="50"/>
      <c r="D10" s="49"/>
      <c r="E10" s="51"/>
      <c r="F10" s="49"/>
    </row>
    <row r="11" spans="1:6" ht="16.5" thickBot="1">
      <c r="A11" s="48"/>
      <c r="B11" s="49"/>
      <c r="C11" s="50"/>
      <c r="D11" s="49"/>
      <c r="E11" s="51"/>
      <c r="F11" s="49"/>
    </row>
    <row r="12" spans="1:6" ht="16.5" thickBot="1">
      <c r="A12" s="48"/>
      <c r="B12" s="49"/>
      <c r="C12" s="50"/>
      <c r="D12" s="49"/>
      <c r="E12" s="51"/>
      <c r="F12" s="49"/>
    </row>
    <row r="13" spans="1:6" ht="16.5" thickBot="1">
      <c r="A13" s="48"/>
      <c r="B13" s="49"/>
      <c r="C13" s="50"/>
      <c r="D13" s="49"/>
      <c r="E13" s="51"/>
      <c r="F13" s="208"/>
    </row>
    <row r="14" spans="1:6" ht="16.5" thickBot="1">
      <c r="A14" s="48"/>
      <c r="B14" s="49"/>
      <c r="C14" s="50"/>
      <c r="D14" s="49"/>
      <c r="E14" s="51"/>
      <c r="F14" s="49"/>
    </row>
    <row r="15" spans="1:6" ht="16.5" thickBot="1">
      <c r="A15" s="48"/>
      <c r="B15" s="49"/>
      <c r="C15" s="50"/>
      <c r="D15" s="49"/>
      <c r="E15" s="51"/>
      <c r="F15" s="49"/>
    </row>
    <row r="16" spans="1:6" ht="16.5" thickBot="1">
      <c r="A16" s="48"/>
      <c r="B16" s="49"/>
      <c r="C16" s="50"/>
      <c r="D16" s="49"/>
      <c r="E16" s="51"/>
      <c r="F16" s="49"/>
    </row>
    <row r="17" spans="1:6" ht="16.5" thickBot="1">
      <c r="A17" s="48"/>
      <c r="B17" s="49"/>
      <c r="C17" s="50"/>
      <c r="D17" s="49"/>
      <c r="E17" s="51"/>
      <c r="F17" s="49"/>
    </row>
    <row r="18" spans="1:6" ht="16.5" thickBot="1">
      <c r="A18" s="48"/>
      <c r="B18" s="49"/>
      <c r="C18" s="50"/>
      <c r="D18" s="49"/>
      <c r="E18" s="51"/>
      <c r="F18" s="208"/>
    </row>
    <row r="19" spans="1:6" ht="16.5" thickBot="1">
      <c r="A19" s="48"/>
      <c r="B19" s="49"/>
      <c r="C19" s="50"/>
      <c r="D19" s="49"/>
      <c r="E19" s="51"/>
      <c r="F19" s="49"/>
    </row>
    <row r="20" spans="1:6" ht="16.5" thickBot="1">
      <c r="A20" s="48"/>
      <c r="B20" s="49"/>
      <c r="C20" s="50"/>
      <c r="D20" s="49"/>
      <c r="E20" s="51"/>
      <c r="F20" s="49"/>
    </row>
    <row r="21" spans="1:6" ht="16.5" thickBot="1">
      <c r="A21" s="48"/>
      <c r="B21" s="49"/>
      <c r="C21" s="50"/>
      <c r="D21" s="49"/>
      <c r="E21" s="51"/>
      <c r="F21" s="208"/>
    </row>
    <row r="22" spans="1:6" ht="16.5" thickBot="1">
      <c r="A22" s="48"/>
      <c r="B22" s="49"/>
      <c r="C22" s="50"/>
      <c r="D22" s="49"/>
      <c r="E22" s="51"/>
      <c r="F22" s="49"/>
    </row>
    <row r="42" spans="6:6" ht="16.5" thickBot="1">
      <c r="F42" s="49" t="s">
        <v>17</v>
      </c>
    </row>
  </sheetData>
  <sheetProtection formatCells="0" formatColumns="0" formatRows="0" insertRows="0" selectLockedCells="1" sort="0" autoFilter="0" pivotTables="0"/>
  <protectedRanges>
    <protectedRange sqref="A15:D15 E15:E22 F42 A2:E14 F2:F15" name="Range6"/>
  </protectedRanges>
  <dataValidations count="2">
    <dataValidation type="list" allowBlank="1" showInputMessage="1" showErrorMessage="1" sqref="E2:E22" xr:uid="{00000000-0002-0000-0000-000000000000}">
      <formula1>"""Die file"", ""Power delivery"", ""Routing requirement"", ""Component"", ""Schematic"", ""Parallellism/DUT config"", ""Logistics"", ""Other"""</formula1>
    </dataValidation>
    <dataValidation type="list" allowBlank="1" showInputMessage="1" showErrorMessage="1" sqref="B2:B412" xr:uid="{00000000-0002-0000-0000-000001000000}">
      <formula1>"EE, Final DRD, Post Final"</formula1>
    </dataValidation>
  </dataValidations>
  <pageMargins left="0.75" right="0.75" top="1" bottom="1" header="0.5" footer="0.5"/>
  <pageSetup orientation="portrait" r:id="rId1"/>
  <headerFooter alignWithMargins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rgb="FF00B050"/>
  </sheetPr>
  <dimension ref="B3:B18"/>
  <sheetViews>
    <sheetView workbookViewId="0">
      <selection activeCell="D9" sqref="D9"/>
    </sheetView>
  </sheetViews>
  <sheetFormatPr defaultRowHeight="15"/>
  <cols>
    <col min="2" max="2" width="138.42578125" customWidth="1"/>
    <col min="3" max="3" width="16.5703125" bestFit="1" customWidth="1"/>
    <col min="4" max="4" width="24.140625" bestFit="1" customWidth="1"/>
    <col min="5" max="5" width="10" bestFit="1" customWidth="1"/>
    <col min="6" max="6" width="20" bestFit="1" customWidth="1"/>
    <col min="7" max="7" width="36.85546875" bestFit="1" customWidth="1"/>
    <col min="8" max="8" width="24.28515625" customWidth="1"/>
  </cols>
  <sheetData>
    <row r="3" spans="2:2" ht="26.25">
      <c r="B3" s="209" t="s">
        <v>18</v>
      </c>
    </row>
    <row r="4" spans="2:2" ht="15.75">
      <c r="B4" s="63" t="s">
        <v>19</v>
      </c>
    </row>
    <row r="5" spans="2:2" ht="15.75">
      <c r="B5" s="63"/>
    </row>
    <row r="6" spans="2:2" ht="15.75">
      <c r="B6" s="210" t="s">
        <v>20</v>
      </c>
    </row>
    <row r="7" spans="2:2" ht="15.75">
      <c r="B7" s="210"/>
    </row>
    <row r="8" spans="2:2" ht="15.75">
      <c r="B8" s="64" t="s">
        <v>21</v>
      </c>
    </row>
    <row r="9" spans="2:2" ht="15.75">
      <c r="B9" s="64" t="s">
        <v>22</v>
      </c>
    </row>
    <row r="10" spans="2:2" ht="15.75">
      <c r="B10" s="64" t="s">
        <v>23</v>
      </c>
    </row>
    <row r="11" spans="2:2" ht="15.75">
      <c r="B11" s="64" t="s">
        <v>24</v>
      </c>
    </row>
    <row r="12" spans="2:2" ht="15.75">
      <c r="B12" s="64" t="s">
        <v>25</v>
      </c>
    </row>
    <row r="13" spans="2:2" ht="15.75">
      <c r="B13" s="64" t="s">
        <v>26</v>
      </c>
    </row>
    <row r="14" spans="2:2" ht="15.75">
      <c r="B14" s="64" t="s">
        <v>27</v>
      </c>
    </row>
    <row r="18" spans="2:2">
      <c r="B18" s="119"/>
    </row>
  </sheetData>
  <pageMargins left="0.7" right="0.7" top="0.75" bottom="0.75" header="0.3" footer="0.3"/>
  <pageSetup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rgb="FFFF0000"/>
  </sheetPr>
  <dimension ref="A1:AH269"/>
  <sheetViews>
    <sheetView showGridLines="0" topLeftCell="A47" workbookViewId="0"/>
  </sheetViews>
  <sheetFormatPr defaultRowHeight="15"/>
  <cols>
    <col min="1" max="1" width="3.7109375" customWidth="1"/>
    <col min="2" max="2" width="20.7109375" customWidth="1"/>
    <col min="3" max="3" width="3.7109375" customWidth="1"/>
    <col min="4" max="4" width="24" customWidth="1"/>
    <col min="5" max="5" width="3.7109375" customWidth="1"/>
    <col min="6" max="6" width="29.5703125" customWidth="1"/>
    <col min="7" max="7" width="3.7109375" customWidth="1"/>
    <col min="8" max="8" width="21.85546875" customWidth="1"/>
    <col min="9" max="9" width="3.7109375" style="154" customWidth="1"/>
    <col min="10" max="10" width="9.85546875" style="154" customWidth="1"/>
    <col min="11" max="11" width="15.28515625" customWidth="1"/>
    <col min="12" max="12" width="3.7109375" style="154" customWidth="1"/>
    <col min="13" max="13" width="14" customWidth="1"/>
    <col min="14" max="14" width="3.7109375" customWidth="1"/>
    <col min="15" max="15" width="7.28515625" customWidth="1"/>
    <col min="16" max="16" width="18.28515625" customWidth="1"/>
    <col min="18" max="18" width="8.85546875"/>
    <col min="19" max="19" width="16.7109375" customWidth="1"/>
    <col min="21" max="21" width="13" customWidth="1"/>
    <col min="23" max="34" width="11.85546875" customWidth="1"/>
  </cols>
  <sheetData>
    <row r="1" spans="1:34" ht="79.150000000000006" customHeight="1">
      <c r="A1" s="137"/>
      <c r="B1" s="159" t="s">
        <v>28</v>
      </c>
      <c r="C1" s="158"/>
      <c r="D1" s="151" t="s">
        <v>29</v>
      </c>
      <c r="E1" s="137"/>
      <c r="F1" s="152" t="s">
        <v>30</v>
      </c>
      <c r="G1" s="156"/>
      <c r="H1" s="152" t="s">
        <v>31</v>
      </c>
      <c r="I1" s="153"/>
      <c r="J1" s="237" t="s">
        <v>32</v>
      </c>
      <c r="K1" s="237"/>
      <c r="L1" s="153"/>
      <c r="M1" s="155" t="s">
        <v>33</v>
      </c>
      <c r="N1" s="157"/>
      <c r="O1" s="234" t="s">
        <v>34</v>
      </c>
      <c r="P1" s="234"/>
      <c r="Q1" s="157"/>
      <c r="R1" s="234" t="s">
        <v>35</v>
      </c>
      <c r="S1" s="234"/>
      <c r="T1" s="157"/>
      <c r="U1" s="155" t="s">
        <v>36</v>
      </c>
      <c r="V1" s="157"/>
      <c r="W1" s="234" t="s">
        <v>37</v>
      </c>
      <c r="X1" s="234"/>
      <c r="Y1" s="234"/>
      <c r="Z1" s="234"/>
      <c r="AA1" s="234"/>
      <c r="AB1" s="234"/>
      <c r="AC1" s="234"/>
      <c r="AD1" s="234"/>
      <c r="AE1" s="234"/>
      <c r="AF1" s="234"/>
      <c r="AG1" s="234"/>
      <c r="AH1" s="234"/>
    </row>
    <row r="2" spans="1:34" ht="15" customHeight="1">
      <c r="B2" s="149" t="s">
        <v>38</v>
      </c>
      <c r="D2" s="120" t="s">
        <v>39</v>
      </c>
      <c r="F2" s="120" t="s">
        <v>40</v>
      </c>
      <c r="H2" s="120" t="s">
        <v>41</v>
      </c>
      <c r="J2" s="232" t="s">
        <v>42</v>
      </c>
      <c r="K2" s="160" t="s">
        <v>43</v>
      </c>
      <c r="M2" s="120" t="s">
        <v>44</v>
      </c>
      <c r="O2" s="233" t="s">
        <v>45</v>
      </c>
      <c r="P2" s="120" t="s">
        <v>46</v>
      </c>
      <c r="R2" s="230" t="s">
        <v>47</v>
      </c>
      <c r="S2" s="120" t="s">
        <v>46</v>
      </c>
      <c r="W2" s="122" t="s">
        <v>48</v>
      </c>
      <c r="X2" s="220" t="s">
        <v>39</v>
      </c>
      <c r="Y2" s="220" t="s">
        <v>49</v>
      </c>
      <c r="Z2" s="220" t="s">
        <v>50</v>
      </c>
      <c r="AA2" s="220" t="s">
        <v>51</v>
      </c>
      <c r="AB2" s="220" t="s">
        <v>52</v>
      </c>
      <c r="AC2" s="220" t="s">
        <v>53</v>
      </c>
      <c r="AD2" s="220" t="s">
        <v>54</v>
      </c>
      <c r="AE2" s="220" t="s">
        <v>55</v>
      </c>
      <c r="AF2" s="220" t="s">
        <v>56</v>
      </c>
      <c r="AG2" s="220" t="s">
        <v>57</v>
      </c>
      <c r="AH2" s="220" t="s">
        <v>58</v>
      </c>
    </row>
    <row r="3" spans="1:34" ht="15" customHeight="1">
      <c r="B3" s="149" t="s">
        <v>59</v>
      </c>
      <c r="D3" s="120" t="s">
        <v>49</v>
      </c>
      <c r="F3" s="120" t="s">
        <v>60</v>
      </c>
      <c r="H3" s="120" t="s">
        <v>61</v>
      </c>
      <c r="J3" s="232"/>
      <c r="K3" s="160" t="s">
        <v>62</v>
      </c>
      <c r="M3" s="120" t="s">
        <v>63</v>
      </c>
      <c r="O3" s="233"/>
      <c r="P3" s="120" t="s">
        <v>64</v>
      </c>
      <c r="R3" s="235"/>
      <c r="S3" s="120" t="s">
        <v>64</v>
      </c>
      <c r="W3" s="122" t="s">
        <v>65</v>
      </c>
      <c r="X3" s="33" t="s">
        <v>66</v>
      </c>
      <c r="Y3" s="133"/>
      <c r="Z3" s="133"/>
      <c r="AA3" s="133"/>
      <c r="AB3" s="133"/>
      <c r="AC3" s="133"/>
      <c r="AD3" s="133"/>
      <c r="AE3" s="133"/>
      <c r="AF3" s="133"/>
      <c r="AG3" s="133"/>
      <c r="AH3" s="133"/>
    </row>
    <row r="4" spans="1:34" ht="15" customHeight="1">
      <c r="B4" s="149" t="s">
        <v>67</v>
      </c>
      <c r="D4" s="120" t="s">
        <v>50</v>
      </c>
      <c r="F4" s="120" t="s">
        <v>68</v>
      </c>
      <c r="H4" s="120" t="s">
        <v>69</v>
      </c>
      <c r="J4" s="236" t="s">
        <v>70</v>
      </c>
      <c r="K4" s="38" t="s">
        <v>46</v>
      </c>
      <c r="M4" s="120" t="s">
        <v>71</v>
      </c>
      <c r="O4" s="233"/>
      <c r="P4" s="120" t="s">
        <v>72</v>
      </c>
      <c r="R4" s="235"/>
      <c r="S4" s="120" t="s">
        <v>72</v>
      </c>
      <c r="W4" s="122" t="s">
        <v>73</v>
      </c>
      <c r="X4" s="33" t="s">
        <v>74</v>
      </c>
      <c r="Y4" s="133"/>
      <c r="Z4" s="133"/>
      <c r="AA4" s="133"/>
      <c r="AB4" s="133"/>
      <c r="AC4" s="133"/>
      <c r="AD4" s="133"/>
      <c r="AE4" s="133"/>
      <c r="AF4" s="133"/>
      <c r="AG4" s="133"/>
      <c r="AH4" s="133"/>
    </row>
    <row r="5" spans="1:34" ht="15" customHeight="1">
      <c r="B5" s="149" t="s">
        <v>75</v>
      </c>
      <c r="D5" s="120" t="s">
        <v>57</v>
      </c>
      <c r="F5" s="120" t="s">
        <v>76</v>
      </c>
      <c r="H5" s="120" t="s">
        <v>77</v>
      </c>
      <c r="J5" s="236"/>
      <c r="K5" s="38" t="s">
        <v>64</v>
      </c>
      <c r="M5" s="120" t="s">
        <v>78</v>
      </c>
      <c r="O5" s="233"/>
      <c r="P5" s="120" t="s">
        <v>79</v>
      </c>
      <c r="R5" s="235"/>
      <c r="S5" s="120" t="s">
        <v>79</v>
      </c>
      <c r="W5" s="122" t="s">
        <v>80</v>
      </c>
      <c r="X5" s="221" t="s">
        <v>81</v>
      </c>
      <c r="Y5" s="221" t="s">
        <v>82</v>
      </c>
      <c r="Z5" s="133"/>
      <c r="AA5" s="133"/>
      <c r="AB5" s="133"/>
      <c r="AC5" s="133"/>
      <c r="AD5" s="133"/>
      <c r="AE5" s="133"/>
      <c r="AF5" s="133"/>
      <c r="AG5" s="133"/>
      <c r="AH5" s="133"/>
    </row>
    <row r="6" spans="1:34" ht="15" customHeight="1">
      <c r="B6" s="149" t="s">
        <v>83</v>
      </c>
      <c r="D6" s="120" t="s">
        <v>52</v>
      </c>
      <c r="F6" s="120" t="s">
        <v>84</v>
      </c>
      <c r="H6" s="120" t="s">
        <v>85</v>
      </c>
      <c r="J6" s="232" t="s">
        <v>86</v>
      </c>
      <c r="K6" s="160" t="s">
        <v>87</v>
      </c>
      <c r="M6" s="123"/>
      <c r="O6" s="232" t="s">
        <v>88</v>
      </c>
      <c r="P6" s="217" t="s">
        <v>87</v>
      </c>
      <c r="R6" s="235"/>
      <c r="S6" s="120" t="s">
        <v>87</v>
      </c>
      <c r="W6" s="122" t="s">
        <v>89</v>
      </c>
      <c r="X6" s="33" t="s">
        <v>90</v>
      </c>
      <c r="Y6" s="133"/>
      <c r="Z6" s="133"/>
      <c r="AA6" s="133"/>
      <c r="AB6" s="133"/>
      <c r="AC6" s="133"/>
      <c r="AD6" s="133"/>
      <c r="AE6" s="133"/>
      <c r="AF6" s="133"/>
      <c r="AG6" s="133"/>
      <c r="AH6" s="133"/>
    </row>
    <row r="7" spans="1:34" ht="15" customHeight="1">
      <c r="B7" s="149" t="s">
        <v>91</v>
      </c>
      <c r="D7" s="120" t="s">
        <v>53</v>
      </c>
      <c r="F7" s="120" t="s">
        <v>92</v>
      </c>
      <c r="H7" s="120" t="s">
        <v>93</v>
      </c>
      <c r="J7" s="232"/>
      <c r="K7" s="160" t="s">
        <v>94</v>
      </c>
      <c r="M7" s="123"/>
      <c r="O7" s="232"/>
      <c r="P7" s="217" t="s">
        <v>94</v>
      </c>
      <c r="R7" s="235"/>
      <c r="S7" s="120" t="s">
        <v>94</v>
      </c>
      <c r="W7" s="122" t="s">
        <v>95</v>
      </c>
      <c r="X7" s="33" t="s">
        <v>96</v>
      </c>
      <c r="Y7" s="133"/>
      <c r="Z7" s="133"/>
      <c r="AA7" s="133"/>
      <c r="AB7" s="133"/>
      <c r="AC7" s="133"/>
      <c r="AD7" s="133"/>
      <c r="AE7" s="133"/>
      <c r="AF7" s="133"/>
      <c r="AG7" s="133"/>
      <c r="AH7" s="133"/>
    </row>
    <row r="8" spans="1:34" ht="15" customHeight="1">
      <c r="B8" s="149" t="s">
        <v>97</v>
      </c>
      <c r="D8" s="120" t="s">
        <v>55</v>
      </c>
      <c r="F8" s="120" t="s">
        <v>98</v>
      </c>
      <c r="H8" s="120" t="s">
        <v>99</v>
      </c>
      <c r="J8" s="236" t="s">
        <v>100</v>
      </c>
      <c r="K8" s="38" t="s">
        <v>101</v>
      </c>
      <c r="O8" s="232"/>
      <c r="P8" s="217" t="s">
        <v>101</v>
      </c>
      <c r="R8" s="235"/>
      <c r="S8" s="120" t="s">
        <v>101</v>
      </c>
      <c r="W8" s="122" t="s">
        <v>102</v>
      </c>
      <c r="X8" s="221" t="s">
        <v>103</v>
      </c>
      <c r="Y8" s="221" t="s">
        <v>104</v>
      </c>
      <c r="Z8" s="133"/>
      <c r="AA8" s="133"/>
      <c r="AB8" s="133"/>
      <c r="AC8" s="133"/>
      <c r="AD8" s="133"/>
      <c r="AE8" s="133"/>
      <c r="AF8" s="133"/>
      <c r="AG8" s="133"/>
      <c r="AH8" s="133"/>
    </row>
    <row r="9" spans="1:34" ht="15" customHeight="1">
      <c r="B9" s="149" t="s">
        <v>105</v>
      </c>
      <c r="D9" s="120" t="s">
        <v>51</v>
      </c>
      <c r="F9" s="120" t="s">
        <v>106</v>
      </c>
      <c r="H9" s="120" t="s">
        <v>107</v>
      </c>
      <c r="J9" s="236"/>
      <c r="K9" s="38" t="s">
        <v>108</v>
      </c>
      <c r="O9" s="232"/>
      <c r="P9" s="217" t="s">
        <v>108</v>
      </c>
      <c r="R9" s="231"/>
      <c r="S9" s="120" t="s">
        <v>108</v>
      </c>
      <c r="W9" s="122" t="s">
        <v>109</v>
      </c>
      <c r="X9" s="222" t="s">
        <v>110</v>
      </c>
      <c r="Y9" s="222" t="s">
        <v>111</v>
      </c>
      <c r="Z9" s="133"/>
      <c r="AA9" s="133"/>
      <c r="AB9" s="133"/>
      <c r="AC9" s="133"/>
      <c r="AD9" s="133"/>
      <c r="AE9" s="133"/>
      <c r="AF9" s="133"/>
      <c r="AG9" s="133"/>
      <c r="AH9" s="133"/>
    </row>
    <row r="10" spans="1:34" ht="15" customHeight="1">
      <c r="B10" s="149" t="s">
        <v>112</v>
      </c>
      <c r="D10" s="120" t="s">
        <v>54</v>
      </c>
      <c r="F10" s="120" t="s">
        <v>113</v>
      </c>
      <c r="H10" s="120" t="s">
        <v>114</v>
      </c>
      <c r="J10" s="232" t="s">
        <v>115</v>
      </c>
      <c r="K10" s="160" t="s">
        <v>116</v>
      </c>
      <c r="O10" s="233" t="s">
        <v>117</v>
      </c>
      <c r="P10" s="120" t="s">
        <v>118</v>
      </c>
      <c r="R10" s="227" t="s">
        <v>119</v>
      </c>
      <c r="S10" s="217" t="s">
        <v>43</v>
      </c>
      <c r="W10" s="122" t="s">
        <v>120</v>
      </c>
      <c r="X10" s="33" t="s">
        <v>121</v>
      </c>
      <c r="Y10" s="133"/>
      <c r="Z10" s="133"/>
      <c r="AA10" s="133"/>
      <c r="AB10" s="133"/>
      <c r="AC10" s="133"/>
      <c r="AD10" s="133"/>
      <c r="AE10" s="133"/>
      <c r="AF10" s="133"/>
      <c r="AG10" s="133"/>
      <c r="AH10" s="133"/>
    </row>
    <row r="11" spans="1:34" ht="15" customHeight="1">
      <c r="B11" s="149" t="s">
        <v>122</v>
      </c>
      <c r="D11" s="120" t="s">
        <v>56</v>
      </c>
      <c r="F11" s="120" t="s">
        <v>123</v>
      </c>
      <c r="H11" s="120" t="s">
        <v>124</v>
      </c>
      <c r="J11" s="232"/>
      <c r="K11" s="160" t="s">
        <v>125</v>
      </c>
      <c r="O11" s="233"/>
      <c r="P11" s="120" t="s">
        <v>126</v>
      </c>
      <c r="R11" s="228"/>
      <c r="S11" s="217" t="s">
        <v>62</v>
      </c>
      <c r="W11" s="122" t="s">
        <v>127</v>
      </c>
      <c r="X11" s="33" t="s">
        <v>128</v>
      </c>
      <c r="Y11" s="133"/>
      <c r="Z11" s="133"/>
      <c r="AA11" s="133"/>
      <c r="AB11" s="133"/>
      <c r="AC11" s="133"/>
      <c r="AD11" s="133"/>
      <c r="AE11" s="133"/>
      <c r="AF11" s="133"/>
      <c r="AG11" s="133"/>
      <c r="AH11" s="133"/>
    </row>
    <row r="12" spans="1:34" ht="15" customHeight="1">
      <c r="B12" s="149" t="s">
        <v>129</v>
      </c>
      <c r="D12" s="120" t="s">
        <v>58</v>
      </c>
      <c r="F12" s="120" t="s">
        <v>130</v>
      </c>
      <c r="H12" s="120" t="s">
        <v>131</v>
      </c>
      <c r="J12" s="236" t="s">
        <v>132</v>
      </c>
      <c r="K12" s="38" t="s">
        <v>133</v>
      </c>
      <c r="O12" s="233"/>
      <c r="P12" s="120" t="s">
        <v>134</v>
      </c>
      <c r="R12" s="228"/>
      <c r="S12" s="217" t="s">
        <v>116</v>
      </c>
      <c r="W12" s="122" t="s">
        <v>135</v>
      </c>
      <c r="X12" s="33" t="s">
        <v>136</v>
      </c>
      <c r="Y12" s="133"/>
      <c r="Z12" s="133"/>
      <c r="AA12" s="133"/>
      <c r="AB12" s="133"/>
      <c r="AC12" s="133"/>
      <c r="AD12" s="133"/>
      <c r="AE12" s="133"/>
      <c r="AF12" s="133"/>
      <c r="AG12" s="133"/>
      <c r="AH12" s="133"/>
    </row>
    <row r="13" spans="1:34" ht="15" customHeight="1">
      <c r="B13" s="149" t="s">
        <v>137</v>
      </c>
      <c r="F13" s="120" t="s">
        <v>138</v>
      </c>
      <c r="H13" s="120" t="s">
        <v>139</v>
      </c>
      <c r="J13" s="236"/>
      <c r="K13" s="38" t="s">
        <v>140</v>
      </c>
      <c r="O13" s="233"/>
      <c r="P13" s="120" t="s">
        <v>141</v>
      </c>
      <c r="R13" s="228"/>
      <c r="S13" s="217" t="s">
        <v>125</v>
      </c>
      <c r="W13" s="122" t="s">
        <v>142</v>
      </c>
      <c r="X13" s="223" t="s">
        <v>143</v>
      </c>
      <c r="Y13" s="223" t="s">
        <v>144</v>
      </c>
      <c r="Z13" s="133"/>
      <c r="AA13" s="133"/>
      <c r="AB13" s="133"/>
      <c r="AC13" s="133"/>
      <c r="AD13" s="133"/>
      <c r="AE13" s="133"/>
      <c r="AF13" s="133"/>
      <c r="AG13" s="133"/>
      <c r="AH13" s="133"/>
    </row>
    <row r="14" spans="1:34" ht="15" customHeight="1">
      <c r="B14" s="149" t="s">
        <v>145</v>
      </c>
      <c r="F14" s="120" t="s">
        <v>146</v>
      </c>
      <c r="H14" s="120" t="s">
        <v>147</v>
      </c>
      <c r="J14" s="232" t="s">
        <v>148</v>
      </c>
      <c r="K14" s="160" t="s">
        <v>149</v>
      </c>
      <c r="R14" s="228"/>
      <c r="S14" s="217" t="s">
        <v>133</v>
      </c>
      <c r="W14" s="122" t="s">
        <v>150</v>
      </c>
      <c r="X14" s="33" t="s">
        <v>151</v>
      </c>
      <c r="Y14" s="133"/>
      <c r="Z14" s="133"/>
      <c r="AA14" s="133"/>
      <c r="AB14" s="133"/>
      <c r="AC14" s="133"/>
      <c r="AD14" s="133"/>
      <c r="AE14" s="133"/>
      <c r="AF14" s="133"/>
      <c r="AG14" s="133"/>
      <c r="AH14" s="133"/>
    </row>
    <row r="15" spans="1:34" ht="15" customHeight="1">
      <c r="B15" s="149" t="s">
        <v>152</v>
      </c>
      <c r="F15" s="120" t="s">
        <v>153</v>
      </c>
      <c r="H15" s="120" t="s">
        <v>154</v>
      </c>
      <c r="J15" s="232"/>
      <c r="K15" s="160" t="s">
        <v>155</v>
      </c>
      <c r="R15" s="228"/>
      <c r="S15" s="217" t="s">
        <v>140</v>
      </c>
      <c r="W15" s="122" t="s">
        <v>156</v>
      </c>
      <c r="X15" s="33" t="s">
        <v>157</v>
      </c>
      <c r="Y15" s="133"/>
      <c r="Z15" s="133"/>
      <c r="AA15" s="133"/>
      <c r="AB15" s="133"/>
      <c r="AC15" s="133"/>
      <c r="AD15" s="133"/>
      <c r="AE15" s="133"/>
      <c r="AF15" s="133"/>
      <c r="AG15" s="133"/>
      <c r="AH15" s="133"/>
    </row>
    <row r="16" spans="1:34" ht="15" customHeight="1">
      <c r="B16" s="149" t="s">
        <v>158</v>
      </c>
      <c r="F16" s="120" t="s">
        <v>159</v>
      </c>
      <c r="H16" s="120" t="s">
        <v>160</v>
      </c>
      <c r="J16" s="236" t="s">
        <v>161</v>
      </c>
      <c r="K16" s="38" t="s">
        <v>162</v>
      </c>
      <c r="R16" s="228"/>
      <c r="S16" s="217" t="s">
        <v>149</v>
      </c>
      <c r="W16" s="122" t="s">
        <v>163</v>
      </c>
      <c r="X16" s="33" t="s">
        <v>164</v>
      </c>
      <c r="Y16" s="133"/>
      <c r="Z16" s="133"/>
      <c r="AA16" s="133"/>
      <c r="AB16" s="133"/>
      <c r="AC16" s="133"/>
      <c r="AD16" s="133"/>
      <c r="AE16" s="133"/>
      <c r="AF16" s="133"/>
      <c r="AG16" s="133"/>
      <c r="AH16" s="133"/>
    </row>
    <row r="17" spans="2:34" ht="15" customHeight="1">
      <c r="B17" s="149" t="s">
        <v>165</v>
      </c>
      <c r="F17" s="120" t="s">
        <v>166</v>
      </c>
      <c r="H17" s="120" t="s">
        <v>167</v>
      </c>
      <c r="J17" s="236"/>
      <c r="K17" s="38" t="s">
        <v>168</v>
      </c>
      <c r="R17" s="228"/>
      <c r="S17" s="217" t="s">
        <v>155</v>
      </c>
      <c r="W17" s="122" t="s">
        <v>169</v>
      </c>
      <c r="X17" s="33" t="s">
        <v>170</v>
      </c>
      <c r="Y17" s="133"/>
      <c r="Z17" s="133"/>
      <c r="AA17" s="133"/>
      <c r="AB17" s="133"/>
      <c r="AC17" s="133"/>
      <c r="AD17" s="133"/>
      <c r="AE17" s="133"/>
      <c r="AF17" s="133"/>
      <c r="AG17" s="133"/>
      <c r="AH17" s="133"/>
    </row>
    <row r="18" spans="2:34" ht="15" customHeight="1">
      <c r="B18" s="149" t="s">
        <v>165</v>
      </c>
      <c r="F18" s="120" t="s">
        <v>171</v>
      </c>
      <c r="H18" s="120" t="s">
        <v>172</v>
      </c>
      <c r="J18" s="232" t="s">
        <v>173</v>
      </c>
      <c r="K18" s="160" t="s">
        <v>174</v>
      </c>
      <c r="R18" s="228"/>
      <c r="S18" s="217" t="s">
        <v>162</v>
      </c>
      <c r="W18" s="122" t="s">
        <v>175</v>
      </c>
      <c r="X18" s="33" t="s">
        <v>176</v>
      </c>
      <c r="Y18" s="133"/>
      <c r="Z18" s="133"/>
      <c r="AA18" s="133"/>
      <c r="AB18" s="133"/>
      <c r="AC18" s="133"/>
      <c r="AD18" s="133"/>
      <c r="AE18" s="133"/>
      <c r="AF18" s="133"/>
      <c r="AG18" s="133"/>
      <c r="AH18" s="133"/>
    </row>
    <row r="19" spans="2:34" ht="15" customHeight="1">
      <c r="B19" s="149" t="s">
        <v>165</v>
      </c>
      <c r="F19" s="120" t="s">
        <v>177</v>
      </c>
      <c r="H19" s="120" t="s">
        <v>178</v>
      </c>
      <c r="J19" s="232"/>
      <c r="K19" s="160" t="s">
        <v>179</v>
      </c>
      <c r="R19" s="228"/>
      <c r="S19" s="217" t="s">
        <v>168</v>
      </c>
      <c r="W19" s="122" t="s">
        <v>180</v>
      </c>
      <c r="X19" s="33" t="s">
        <v>181</v>
      </c>
      <c r="Y19" s="133"/>
      <c r="Z19" s="133"/>
      <c r="AA19" s="133"/>
      <c r="AB19" s="133"/>
      <c r="AC19" s="133"/>
      <c r="AD19" s="133"/>
      <c r="AE19" s="133"/>
      <c r="AF19" s="133"/>
      <c r="AG19" s="133"/>
      <c r="AH19" s="133"/>
    </row>
    <row r="20" spans="2:34" ht="15" customHeight="1">
      <c r="B20" s="149" t="s">
        <v>182</v>
      </c>
      <c r="F20" s="120" t="s">
        <v>183</v>
      </c>
      <c r="H20" s="120" t="s">
        <v>184</v>
      </c>
      <c r="J20" s="236" t="s">
        <v>185</v>
      </c>
      <c r="K20" s="38" t="s">
        <v>118</v>
      </c>
      <c r="R20" s="228"/>
      <c r="S20" s="217" t="s">
        <v>174</v>
      </c>
      <c r="W20" s="218" t="s">
        <v>186</v>
      </c>
      <c r="X20" s="224" t="s">
        <v>187</v>
      </c>
      <c r="Y20" s="133"/>
      <c r="Z20" s="133"/>
      <c r="AA20" s="133"/>
      <c r="AB20" s="133"/>
      <c r="AC20" s="133"/>
      <c r="AD20" s="133"/>
      <c r="AE20" s="133"/>
      <c r="AF20" s="133"/>
      <c r="AG20" s="133"/>
      <c r="AH20" s="133"/>
    </row>
    <row r="21" spans="2:34" ht="15" customHeight="1">
      <c r="B21" s="149" t="s">
        <v>188</v>
      </c>
      <c r="F21" s="120" t="s">
        <v>189</v>
      </c>
      <c r="H21" s="120" t="s">
        <v>190</v>
      </c>
      <c r="J21" s="236"/>
      <c r="K21" s="38" t="s">
        <v>126</v>
      </c>
      <c r="R21" s="229"/>
      <c r="S21" s="217" t="s">
        <v>179</v>
      </c>
      <c r="W21" s="122" t="s">
        <v>191</v>
      </c>
      <c r="X21" s="225" t="s">
        <v>192</v>
      </c>
      <c r="Y21" s="225" t="s">
        <v>193</v>
      </c>
      <c r="Z21" s="225" t="s">
        <v>194</v>
      </c>
      <c r="AA21" s="225" t="s">
        <v>195</v>
      </c>
      <c r="AB21" s="225" t="s">
        <v>196</v>
      </c>
      <c r="AC21" s="225" t="s">
        <v>197</v>
      </c>
      <c r="AD21" s="225" t="s">
        <v>198</v>
      </c>
      <c r="AE21" s="133"/>
      <c r="AF21" s="133"/>
      <c r="AG21" s="133"/>
      <c r="AH21" s="133"/>
    </row>
    <row r="22" spans="2:34" ht="15" customHeight="1">
      <c r="B22" s="149" t="s">
        <v>199</v>
      </c>
      <c r="F22" s="120" t="s">
        <v>200</v>
      </c>
      <c r="H22" s="120" t="s">
        <v>201</v>
      </c>
      <c r="J22" s="232" t="s">
        <v>202</v>
      </c>
      <c r="K22" s="160" t="s">
        <v>134</v>
      </c>
      <c r="R22" s="230" t="s">
        <v>203</v>
      </c>
      <c r="S22" s="120" t="s">
        <v>204</v>
      </c>
      <c r="W22" s="219" t="s">
        <v>205</v>
      </c>
      <c r="X22" s="226" t="s">
        <v>206</v>
      </c>
      <c r="Y22" s="133"/>
      <c r="Z22" s="133"/>
      <c r="AA22" s="133"/>
      <c r="AB22" s="133"/>
      <c r="AC22" s="133"/>
      <c r="AD22" s="133"/>
      <c r="AE22" s="133"/>
      <c r="AF22" s="133"/>
      <c r="AG22" s="133"/>
      <c r="AH22" s="133"/>
    </row>
    <row r="23" spans="2:34" ht="15" customHeight="1">
      <c r="B23" s="149" t="s">
        <v>199</v>
      </c>
      <c r="F23" s="120" t="s">
        <v>207</v>
      </c>
      <c r="H23" s="120" t="s">
        <v>208</v>
      </c>
      <c r="J23" s="232"/>
      <c r="K23" s="160" t="s">
        <v>141</v>
      </c>
      <c r="R23" s="231"/>
      <c r="S23" s="120" t="s">
        <v>209</v>
      </c>
    </row>
    <row r="24" spans="2:34" ht="15" customHeight="1">
      <c r="B24" s="149" t="s">
        <v>199</v>
      </c>
      <c r="F24" s="120" t="s">
        <v>210</v>
      </c>
      <c r="H24" s="120" t="s">
        <v>211</v>
      </c>
      <c r="J24" s="236" t="s">
        <v>212</v>
      </c>
      <c r="K24" s="38" t="s">
        <v>72</v>
      </c>
      <c r="R24" s="227" t="s">
        <v>213</v>
      </c>
      <c r="S24" s="217" t="s">
        <v>214</v>
      </c>
    </row>
    <row r="25" spans="2:34" ht="15" customHeight="1">
      <c r="B25" s="149" t="s">
        <v>215</v>
      </c>
      <c r="F25" s="120" t="s">
        <v>216</v>
      </c>
      <c r="H25" s="120" t="s">
        <v>217</v>
      </c>
      <c r="J25" s="236"/>
      <c r="K25" s="38" t="s">
        <v>79</v>
      </c>
      <c r="R25" s="229"/>
      <c r="S25" s="217" t="s">
        <v>218</v>
      </c>
    </row>
    <row r="26" spans="2:34">
      <c r="B26" s="149" t="s">
        <v>215</v>
      </c>
      <c r="F26" s="120" t="s">
        <v>219</v>
      </c>
      <c r="H26" s="120" t="s">
        <v>220</v>
      </c>
      <c r="R26" s="230" t="s">
        <v>221</v>
      </c>
      <c r="S26" s="120" t="s">
        <v>222</v>
      </c>
    </row>
    <row r="27" spans="2:34">
      <c r="B27" s="149" t="s">
        <v>215</v>
      </c>
      <c r="F27" s="120" t="s">
        <v>223</v>
      </c>
      <c r="H27" s="120" t="s">
        <v>224</v>
      </c>
      <c r="R27" s="231"/>
      <c r="S27" s="120" t="s">
        <v>225</v>
      </c>
    </row>
    <row r="28" spans="2:34">
      <c r="B28" s="149" t="s">
        <v>226</v>
      </c>
      <c r="F28" s="120" t="s">
        <v>227</v>
      </c>
      <c r="H28" s="120" t="s">
        <v>228</v>
      </c>
      <c r="R28" s="227" t="s">
        <v>229</v>
      </c>
      <c r="S28" s="217" t="s">
        <v>230</v>
      </c>
    </row>
    <row r="29" spans="2:34">
      <c r="B29" s="149" t="s">
        <v>226</v>
      </c>
      <c r="F29" s="120" t="s">
        <v>231</v>
      </c>
      <c r="H29" s="120" t="s">
        <v>232</v>
      </c>
      <c r="R29" s="229"/>
      <c r="S29" s="217" t="s">
        <v>233</v>
      </c>
    </row>
    <row r="30" spans="2:34">
      <c r="B30" s="149" t="s">
        <v>234</v>
      </c>
      <c r="F30" s="120" t="s">
        <v>235</v>
      </c>
      <c r="H30" s="120" t="s">
        <v>236</v>
      </c>
      <c r="R30" s="230" t="s">
        <v>237</v>
      </c>
      <c r="S30" s="120" t="s">
        <v>238</v>
      </c>
    </row>
    <row r="31" spans="2:34">
      <c r="B31" s="149" t="s">
        <v>234</v>
      </c>
      <c r="F31" s="120" t="s">
        <v>239</v>
      </c>
      <c r="H31" s="120" t="s">
        <v>240</v>
      </c>
      <c r="R31" s="231"/>
      <c r="S31" s="120" t="s">
        <v>241</v>
      </c>
    </row>
    <row r="32" spans="2:34">
      <c r="B32" s="149" t="s">
        <v>234</v>
      </c>
      <c r="F32" s="120" t="s">
        <v>242</v>
      </c>
      <c r="H32" s="120" t="s">
        <v>243</v>
      </c>
      <c r="R32" s="227" t="s">
        <v>244</v>
      </c>
      <c r="S32" s="217" t="s">
        <v>118</v>
      </c>
    </row>
    <row r="33" spans="2:19">
      <c r="B33" s="149" t="s">
        <v>245</v>
      </c>
      <c r="F33" s="120" t="s">
        <v>246</v>
      </c>
      <c r="H33" s="120" t="s">
        <v>247</v>
      </c>
      <c r="R33" s="228"/>
      <c r="S33" s="217" t="s">
        <v>126</v>
      </c>
    </row>
    <row r="34" spans="2:19">
      <c r="B34" s="149" t="s">
        <v>248</v>
      </c>
      <c r="F34" s="120" t="s">
        <v>249</v>
      </c>
      <c r="H34" s="120" t="s">
        <v>250</v>
      </c>
      <c r="R34" s="228"/>
      <c r="S34" s="217" t="s">
        <v>134</v>
      </c>
    </row>
    <row r="35" spans="2:19">
      <c r="B35" s="149" t="s">
        <v>251</v>
      </c>
      <c r="F35" s="120" t="s">
        <v>252</v>
      </c>
      <c r="H35" s="120" t="s">
        <v>253</v>
      </c>
      <c r="R35" s="229"/>
      <c r="S35" s="217" t="s">
        <v>141</v>
      </c>
    </row>
    <row r="36" spans="2:19">
      <c r="B36" s="149" t="s">
        <v>254</v>
      </c>
      <c r="F36" s="120" t="s">
        <v>255</v>
      </c>
      <c r="H36" s="120" t="s">
        <v>256</v>
      </c>
    </row>
    <row r="37" spans="2:19">
      <c r="B37" s="149" t="s">
        <v>257</v>
      </c>
      <c r="F37" s="120" t="s">
        <v>258</v>
      </c>
      <c r="H37" s="120" t="s">
        <v>259</v>
      </c>
    </row>
    <row r="38" spans="2:19">
      <c r="B38" s="149" t="s">
        <v>260</v>
      </c>
      <c r="F38" s="120" t="s">
        <v>261</v>
      </c>
      <c r="H38" s="120" t="s">
        <v>262</v>
      </c>
    </row>
    <row r="39" spans="2:19">
      <c r="B39" s="149" t="s">
        <v>263</v>
      </c>
      <c r="F39" s="120" t="s">
        <v>264</v>
      </c>
      <c r="H39" s="120" t="s">
        <v>265</v>
      </c>
    </row>
    <row r="40" spans="2:19">
      <c r="B40" s="149" t="s">
        <v>266</v>
      </c>
      <c r="F40" s="120" t="s">
        <v>267</v>
      </c>
      <c r="H40" s="120" t="s">
        <v>268</v>
      </c>
    </row>
    <row r="41" spans="2:19">
      <c r="B41" s="149" t="s">
        <v>269</v>
      </c>
      <c r="F41" s="120" t="s">
        <v>270</v>
      </c>
      <c r="H41" s="120" t="s">
        <v>271</v>
      </c>
    </row>
    <row r="42" spans="2:19">
      <c r="B42" s="149" t="s">
        <v>272</v>
      </c>
      <c r="F42" s="120" t="s">
        <v>273</v>
      </c>
      <c r="H42" s="120" t="s">
        <v>274</v>
      </c>
    </row>
    <row r="43" spans="2:19">
      <c r="B43" s="149" t="s">
        <v>275</v>
      </c>
      <c r="F43" s="120" t="s">
        <v>276</v>
      </c>
      <c r="H43" s="120" t="s">
        <v>277</v>
      </c>
    </row>
    <row r="44" spans="2:19">
      <c r="B44" s="149" t="s">
        <v>278</v>
      </c>
      <c r="F44" s="120" t="s">
        <v>279</v>
      </c>
      <c r="H44" s="120" t="s">
        <v>280</v>
      </c>
    </row>
    <row r="45" spans="2:19">
      <c r="B45" s="149" t="s">
        <v>281</v>
      </c>
      <c r="F45" s="120" t="s">
        <v>282</v>
      </c>
      <c r="H45" s="120" t="s">
        <v>283</v>
      </c>
    </row>
    <row r="46" spans="2:19">
      <c r="B46" s="149" t="s">
        <v>284</v>
      </c>
      <c r="F46" s="120" t="s">
        <v>285</v>
      </c>
      <c r="H46" s="120" t="s">
        <v>286</v>
      </c>
    </row>
    <row r="47" spans="2:19">
      <c r="B47" s="149" t="s">
        <v>287</v>
      </c>
      <c r="F47" s="120" t="s">
        <v>288</v>
      </c>
      <c r="H47" s="120" t="s">
        <v>289</v>
      </c>
    </row>
    <row r="48" spans="2:19">
      <c r="B48" s="149" t="s">
        <v>290</v>
      </c>
      <c r="F48" s="120" t="s">
        <v>291</v>
      </c>
      <c r="H48" s="120" t="s">
        <v>292</v>
      </c>
    </row>
    <row r="49" spans="2:8">
      <c r="B49" s="149" t="s">
        <v>293</v>
      </c>
      <c r="F49" s="120" t="s">
        <v>294</v>
      </c>
      <c r="H49" s="120" t="s">
        <v>295</v>
      </c>
    </row>
    <row r="50" spans="2:8">
      <c r="B50" s="149" t="s">
        <v>296</v>
      </c>
      <c r="F50" s="120" t="s">
        <v>297</v>
      </c>
      <c r="H50" s="120" t="s">
        <v>298</v>
      </c>
    </row>
    <row r="51" spans="2:8">
      <c r="B51" s="149" t="s">
        <v>299</v>
      </c>
      <c r="F51" s="120" t="s">
        <v>300</v>
      </c>
      <c r="H51" s="120" t="s">
        <v>301</v>
      </c>
    </row>
    <row r="52" spans="2:8">
      <c r="B52" s="149" t="s">
        <v>302</v>
      </c>
      <c r="F52" s="120" t="s">
        <v>303</v>
      </c>
      <c r="H52" s="120" t="s">
        <v>304</v>
      </c>
    </row>
    <row r="53" spans="2:8">
      <c r="B53" s="149" t="s">
        <v>305</v>
      </c>
      <c r="F53" s="120" t="s">
        <v>306</v>
      </c>
      <c r="H53" s="120" t="s">
        <v>307</v>
      </c>
    </row>
    <row r="54" spans="2:8">
      <c r="B54" s="149" t="s">
        <v>308</v>
      </c>
      <c r="F54" s="120" t="s">
        <v>309</v>
      </c>
      <c r="H54" s="120" t="s">
        <v>310</v>
      </c>
    </row>
    <row r="55" spans="2:8">
      <c r="B55" s="149" t="s">
        <v>311</v>
      </c>
      <c r="F55" s="120" t="s">
        <v>312</v>
      </c>
      <c r="H55" s="120" t="s">
        <v>313</v>
      </c>
    </row>
    <row r="56" spans="2:8">
      <c r="B56" s="149" t="s">
        <v>314</v>
      </c>
      <c r="F56" s="120" t="s">
        <v>315</v>
      </c>
      <c r="H56" s="120" t="s">
        <v>316</v>
      </c>
    </row>
    <row r="57" spans="2:8">
      <c r="B57" s="149" t="s">
        <v>317</v>
      </c>
      <c r="F57" s="120" t="s">
        <v>318</v>
      </c>
      <c r="H57" s="120" t="s">
        <v>319</v>
      </c>
    </row>
    <row r="58" spans="2:8">
      <c r="B58" s="149" t="s">
        <v>320</v>
      </c>
      <c r="F58" s="120" t="s">
        <v>321</v>
      </c>
      <c r="H58" s="120" t="s">
        <v>322</v>
      </c>
    </row>
    <row r="59" spans="2:8">
      <c r="B59" s="149" t="s">
        <v>323</v>
      </c>
      <c r="F59" s="120" t="s">
        <v>324</v>
      </c>
      <c r="H59" s="120" t="s">
        <v>325</v>
      </c>
    </row>
    <row r="60" spans="2:8">
      <c r="B60" s="149" t="s">
        <v>326</v>
      </c>
      <c r="F60" s="120" t="s">
        <v>327</v>
      </c>
      <c r="H60" s="120" t="s">
        <v>328</v>
      </c>
    </row>
    <row r="61" spans="2:8">
      <c r="B61" s="149" t="s">
        <v>329</v>
      </c>
      <c r="F61" s="120" t="s">
        <v>330</v>
      </c>
      <c r="H61" s="120" t="s">
        <v>331</v>
      </c>
    </row>
    <row r="62" spans="2:8">
      <c r="B62" s="149" t="s">
        <v>332</v>
      </c>
      <c r="F62" s="120" t="s">
        <v>333</v>
      </c>
      <c r="H62" s="120" t="s">
        <v>334</v>
      </c>
    </row>
    <row r="63" spans="2:8">
      <c r="B63" s="149" t="s">
        <v>335</v>
      </c>
      <c r="F63" s="120" t="s">
        <v>336</v>
      </c>
      <c r="H63" s="120" t="s">
        <v>337</v>
      </c>
    </row>
    <row r="64" spans="2:8">
      <c r="B64" s="149" t="s">
        <v>338</v>
      </c>
      <c r="F64" s="120" t="s">
        <v>339</v>
      </c>
      <c r="H64" s="120" t="s">
        <v>340</v>
      </c>
    </row>
    <row r="65" spans="2:8">
      <c r="B65" s="149" t="s">
        <v>341</v>
      </c>
      <c r="F65" s="120" t="s">
        <v>342</v>
      </c>
      <c r="H65" s="120" t="s">
        <v>343</v>
      </c>
    </row>
    <row r="66" spans="2:8">
      <c r="B66" s="149" t="s">
        <v>344</v>
      </c>
      <c r="F66" s="120" t="s">
        <v>345</v>
      </c>
      <c r="H66" s="120" t="s">
        <v>346</v>
      </c>
    </row>
    <row r="67" spans="2:8">
      <c r="B67" s="149" t="s">
        <v>347</v>
      </c>
      <c r="F67" s="120" t="s">
        <v>348</v>
      </c>
      <c r="H67" s="120" t="s">
        <v>349</v>
      </c>
    </row>
    <row r="68" spans="2:8">
      <c r="B68" s="149" t="s">
        <v>350</v>
      </c>
      <c r="F68" s="120" t="s">
        <v>351</v>
      </c>
      <c r="H68" s="120" t="s">
        <v>352</v>
      </c>
    </row>
    <row r="69" spans="2:8">
      <c r="B69" s="149" t="s">
        <v>353</v>
      </c>
      <c r="F69" s="120" t="s">
        <v>354</v>
      </c>
      <c r="H69" s="120" t="s">
        <v>355</v>
      </c>
    </row>
    <row r="70" spans="2:8">
      <c r="B70" s="149" t="s">
        <v>356</v>
      </c>
      <c r="F70" s="120" t="s">
        <v>357</v>
      </c>
      <c r="H70" s="120" t="s">
        <v>358</v>
      </c>
    </row>
    <row r="71" spans="2:8">
      <c r="B71" s="149" t="s">
        <v>359</v>
      </c>
      <c r="F71" s="120" t="s">
        <v>360</v>
      </c>
      <c r="H71" s="120" t="s">
        <v>361</v>
      </c>
    </row>
    <row r="72" spans="2:8">
      <c r="B72" s="149" t="s">
        <v>362</v>
      </c>
      <c r="F72" s="120" t="s">
        <v>363</v>
      </c>
      <c r="H72" s="120" t="s">
        <v>364</v>
      </c>
    </row>
    <row r="73" spans="2:8">
      <c r="B73" s="149" t="s">
        <v>365</v>
      </c>
      <c r="F73" s="120" t="s">
        <v>366</v>
      </c>
      <c r="H73" s="120" t="s">
        <v>367</v>
      </c>
    </row>
    <row r="74" spans="2:8">
      <c r="B74" s="149" t="s">
        <v>368</v>
      </c>
      <c r="F74" s="120" t="s">
        <v>369</v>
      </c>
      <c r="H74" s="120" t="s">
        <v>370</v>
      </c>
    </row>
    <row r="75" spans="2:8">
      <c r="B75" s="149" t="s">
        <v>371</v>
      </c>
      <c r="F75" s="120" t="s">
        <v>372</v>
      </c>
      <c r="H75" s="120" t="s">
        <v>373</v>
      </c>
    </row>
    <row r="76" spans="2:8">
      <c r="B76" s="149" t="s">
        <v>374</v>
      </c>
      <c r="F76" s="120" t="s">
        <v>375</v>
      </c>
      <c r="H76" s="120" t="s">
        <v>376</v>
      </c>
    </row>
    <row r="77" spans="2:8">
      <c r="B77" s="149" t="s">
        <v>377</v>
      </c>
      <c r="F77" s="120" t="s">
        <v>378</v>
      </c>
      <c r="H77" s="120" t="s">
        <v>379</v>
      </c>
    </row>
    <row r="78" spans="2:8">
      <c r="B78" s="149" t="s">
        <v>380</v>
      </c>
      <c r="F78" s="120" t="s">
        <v>381</v>
      </c>
      <c r="H78" s="120" t="s">
        <v>382</v>
      </c>
    </row>
    <row r="79" spans="2:8">
      <c r="B79" s="149" t="s">
        <v>383</v>
      </c>
      <c r="F79" s="120" t="s">
        <v>384</v>
      </c>
      <c r="H79" s="120" t="s">
        <v>385</v>
      </c>
    </row>
    <row r="80" spans="2:8">
      <c r="B80" s="149" t="s">
        <v>386</v>
      </c>
      <c r="F80" s="120" t="s">
        <v>387</v>
      </c>
      <c r="H80" s="120" t="s">
        <v>388</v>
      </c>
    </row>
    <row r="81" spans="2:8">
      <c r="B81" s="149" t="s">
        <v>389</v>
      </c>
      <c r="F81" s="120" t="s">
        <v>390</v>
      </c>
      <c r="H81" s="120" t="s">
        <v>391</v>
      </c>
    </row>
    <row r="82" spans="2:8">
      <c r="B82" s="149" t="s">
        <v>392</v>
      </c>
      <c r="F82" s="120" t="s">
        <v>393</v>
      </c>
      <c r="H82" s="120" t="s">
        <v>394</v>
      </c>
    </row>
    <row r="83" spans="2:8">
      <c r="B83" s="149" t="s">
        <v>395</v>
      </c>
      <c r="F83" s="120" t="s">
        <v>396</v>
      </c>
      <c r="H83" s="120" t="s">
        <v>397</v>
      </c>
    </row>
    <row r="84" spans="2:8">
      <c r="B84" s="149" t="s">
        <v>398</v>
      </c>
      <c r="F84" s="120" t="s">
        <v>399</v>
      </c>
      <c r="H84" s="120" t="s">
        <v>400</v>
      </c>
    </row>
    <row r="85" spans="2:8">
      <c r="B85" s="149" t="s">
        <v>401</v>
      </c>
      <c r="F85" s="120" t="s">
        <v>402</v>
      </c>
      <c r="H85" s="120" t="s">
        <v>403</v>
      </c>
    </row>
    <row r="86" spans="2:8">
      <c r="B86" s="149" t="s">
        <v>404</v>
      </c>
      <c r="F86" s="120" t="s">
        <v>405</v>
      </c>
      <c r="H86" s="120" t="s">
        <v>406</v>
      </c>
    </row>
    <row r="87" spans="2:8">
      <c r="B87" s="149" t="s">
        <v>407</v>
      </c>
      <c r="F87" s="120" t="s">
        <v>408</v>
      </c>
      <c r="H87" s="120" t="s">
        <v>409</v>
      </c>
    </row>
    <row r="88" spans="2:8">
      <c r="B88" s="149" t="s">
        <v>410</v>
      </c>
      <c r="F88" s="120" t="s">
        <v>411</v>
      </c>
      <c r="H88" s="120" t="s">
        <v>412</v>
      </c>
    </row>
    <row r="89" spans="2:8">
      <c r="B89" s="149" t="s">
        <v>413</v>
      </c>
      <c r="F89" s="120" t="s">
        <v>414</v>
      </c>
      <c r="H89" s="120" t="s">
        <v>415</v>
      </c>
    </row>
    <row r="90" spans="2:8">
      <c r="B90" s="149" t="s">
        <v>416</v>
      </c>
      <c r="F90" s="120" t="s">
        <v>417</v>
      </c>
      <c r="H90" s="120" t="s">
        <v>418</v>
      </c>
    </row>
    <row r="91" spans="2:8">
      <c r="B91" s="149" t="s">
        <v>419</v>
      </c>
      <c r="F91" s="120" t="s">
        <v>420</v>
      </c>
      <c r="H91" s="120" t="s">
        <v>421</v>
      </c>
    </row>
    <row r="92" spans="2:8">
      <c r="B92" s="149" t="s">
        <v>422</v>
      </c>
      <c r="F92" s="120" t="s">
        <v>423</v>
      </c>
      <c r="H92" s="120" t="s">
        <v>424</v>
      </c>
    </row>
    <row r="93" spans="2:8">
      <c r="B93" s="149" t="s">
        <v>425</v>
      </c>
      <c r="F93" s="120" t="s">
        <v>426</v>
      </c>
      <c r="H93" s="120" t="s">
        <v>427</v>
      </c>
    </row>
    <row r="94" spans="2:8">
      <c r="B94" s="149" t="s">
        <v>428</v>
      </c>
      <c r="F94" s="120" t="s">
        <v>429</v>
      </c>
      <c r="H94" s="120" t="s">
        <v>430</v>
      </c>
    </row>
    <row r="95" spans="2:8">
      <c r="B95" s="149" t="s">
        <v>431</v>
      </c>
      <c r="F95" s="120" t="s">
        <v>432</v>
      </c>
      <c r="H95" s="120" t="s">
        <v>433</v>
      </c>
    </row>
    <row r="96" spans="2:8">
      <c r="B96" s="149" t="s">
        <v>434</v>
      </c>
      <c r="F96" s="120" t="s">
        <v>435</v>
      </c>
      <c r="H96" s="120" t="s">
        <v>436</v>
      </c>
    </row>
    <row r="97" spans="2:8">
      <c r="B97" s="149" t="s">
        <v>437</v>
      </c>
      <c r="F97" s="120" t="s">
        <v>438</v>
      </c>
      <c r="H97" s="120" t="s">
        <v>439</v>
      </c>
    </row>
    <row r="98" spans="2:8">
      <c r="B98" s="149" t="s">
        <v>440</v>
      </c>
      <c r="F98" s="120" t="s">
        <v>441</v>
      </c>
      <c r="H98" s="120" t="s">
        <v>442</v>
      </c>
    </row>
    <row r="99" spans="2:8">
      <c r="B99" s="149" t="s">
        <v>443</v>
      </c>
      <c r="F99" s="120" t="s">
        <v>444</v>
      </c>
      <c r="H99" s="120" t="s">
        <v>445</v>
      </c>
    </row>
    <row r="100" spans="2:8">
      <c r="B100" s="149" t="s">
        <v>446</v>
      </c>
      <c r="F100" s="120" t="s">
        <v>447</v>
      </c>
      <c r="H100" s="120" t="s">
        <v>448</v>
      </c>
    </row>
    <row r="101" spans="2:8">
      <c r="B101" s="149" t="s">
        <v>449</v>
      </c>
      <c r="F101" s="120" t="s">
        <v>450</v>
      </c>
      <c r="H101" s="120" t="s">
        <v>451</v>
      </c>
    </row>
    <row r="102" spans="2:8">
      <c r="B102" s="149" t="s">
        <v>452</v>
      </c>
      <c r="F102" s="120" t="s">
        <v>453</v>
      </c>
      <c r="H102" s="120" t="s">
        <v>454</v>
      </c>
    </row>
    <row r="103" spans="2:8">
      <c r="B103" s="149" t="s">
        <v>455</v>
      </c>
      <c r="F103" s="120" t="s">
        <v>456</v>
      </c>
      <c r="H103" s="120" t="s">
        <v>457</v>
      </c>
    </row>
    <row r="104" spans="2:8">
      <c r="B104" s="149" t="s">
        <v>458</v>
      </c>
      <c r="F104" s="120" t="s">
        <v>459</v>
      </c>
      <c r="H104" s="120" t="s">
        <v>460</v>
      </c>
    </row>
    <row r="105" spans="2:8">
      <c r="B105" s="149" t="s">
        <v>461</v>
      </c>
      <c r="F105" s="120" t="s">
        <v>462</v>
      </c>
      <c r="H105" s="120" t="s">
        <v>463</v>
      </c>
    </row>
    <row r="106" spans="2:8">
      <c r="B106" s="149" t="s">
        <v>464</v>
      </c>
      <c r="F106" s="120" t="s">
        <v>465</v>
      </c>
      <c r="H106" s="120" t="s">
        <v>466</v>
      </c>
    </row>
    <row r="107" spans="2:8">
      <c r="B107" s="149" t="s">
        <v>467</v>
      </c>
      <c r="F107" s="120" t="s">
        <v>468</v>
      </c>
      <c r="H107" s="120" t="s">
        <v>469</v>
      </c>
    </row>
    <row r="108" spans="2:8">
      <c r="B108" s="149" t="s">
        <v>470</v>
      </c>
      <c r="F108" s="120" t="s">
        <v>471</v>
      </c>
      <c r="H108" s="120" t="s">
        <v>472</v>
      </c>
    </row>
    <row r="109" spans="2:8">
      <c r="B109" s="149" t="s">
        <v>473</v>
      </c>
      <c r="F109" s="120" t="s">
        <v>474</v>
      </c>
      <c r="H109" s="120" t="s">
        <v>475</v>
      </c>
    </row>
    <row r="110" spans="2:8">
      <c r="B110" s="149" t="s">
        <v>476</v>
      </c>
      <c r="F110" s="120" t="s">
        <v>477</v>
      </c>
      <c r="H110" s="120" t="s">
        <v>478</v>
      </c>
    </row>
    <row r="111" spans="2:8">
      <c r="B111" s="149" t="s">
        <v>479</v>
      </c>
      <c r="F111" s="120" t="s">
        <v>480</v>
      </c>
      <c r="H111" s="120" t="s">
        <v>481</v>
      </c>
    </row>
    <row r="112" spans="2:8">
      <c r="B112" s="149" t="s">
        <v>482</v>
      </c>
      <c r="F112" s="120" t="s">
        <v>483</v>
      </c>
      <c r="H112" s="120" t="s">
        <v>484</v>
      </c>
    </row>
    <row r="113" spans="2:8">
      <c r="B113" s="149" t="s">
        <v>485</v>
      </c>
      <c r="F113" s="120" t="s">
        <v>486</v>
      </c>
      <c r="H113" s="120" t="s">
        <v>487</v>
      </c>
    </row>
    <row r="114" spans="2:8">
      <c r="B114" s="149" t="s">
        <v>488</v>
      </c>
      <c r="F114" s="120" t="s">
        <v>489</v>
      </c>
      <c r="H114" s="120" t="s">
        <v>490</v>
      </c>
    </row>
    <row r="115" spans="2:8">
      <c r="B115" s="149" t="s">
        <v>491</v>
      </c>
      <c r="F115" s="120" t="s">
        <v>492</v>
      </c>
    </row>
    <row r="116" spans="2:8">
      <c r="B116" s="216"/>
      <c r="F116" s="120" t="s">
        <v>493</v>
      </c>
    </row>
    <row r="117" spans="2:8">
      <c r="B117" s="216"/>
      <c r="F117" s="120" t="s">
        <v>494</v>
      </c>
    </row>
    <row r="118" spans="2:8">
      <c r="B118" s="216"/>
      <c r="F118" s="120" t="s">
        <v>495</v>
      </c>
    </row>
    <row r="119" spans="2:8">
      <c r="B119" s="216"/>
      <c r="F119" s="120" t="s">
        <v>496</v>
      </c>
    </row>
    <row r="120" spans="2:8">
      <c r="B120" s="216"/>
      <c r="F120" s="120" t="s">
        <v>497</v>
      </c>
    </row>
    <row r="121" spans="2:8">
      <c r="B121" s="123"/>
      <c r="F121" s="120" t="s">
        <v>498</v>
      </c>
    </row>
    <row r="122" spans="2:8">
      <c r="B122" s="123"/>
      <c r="F122" s="120" t="s">
        <v>499</v>
      </c>
    </row>
    <row r="123" spans="2:8">
      <c r="B123" s="123"/>
      <c r="F123" s="120" t="s">
        <v>500</v>
      </c>
    </row>
    <row r="124" spans="2:8">
      <c r="B124" s="123"/>
      <c r="F124" s="120" t="s">
        <v>501</v>
      </c>
    </row>
    <row r="125" spans="2:8">
      <c r="B125" s="123"/>
      <c r="F125" s="120" t="s">
        <v>502</v>
      </c>
    </row>
    <row r="126" spans="2:8">
      <c r="B126" s="123"/>
      <c r="F126" s="120" t="s">
        <v>503</v>
      </c>
    </row>
    <row r="127" spans="2:8">
      <c r="F127" s="120" t="s">
        <v>504</v>
      </c>
    </row>
    <row r="128" spans="2:8">
      <c r="F128" s="120" t="s">
        <v>505</v>
      </c>
    </row>
    <row r="129" spans="6:6">
      <c r="F129" s="120" t="s">
        <v>506</v>
      </c>
    </row>
    <row r="130" spans="6:6">
      <c r="F130" s="120" t="s">
        <v>507</v>
      </c>
    </row>
    <row r="131" spans="6:6">
      <c r="F131" s="120" t="s">
        <v>508</v>
      </c>
    </row>
    <row r="132" spans="6:6">
      <c r="F132" s="120" t="s">
        <v>509</v>
      </c>
    </row>
    <row r="133" spans="6:6">
      <c r="F133" s="120" t="s">
        <v>510</v>
      </c>
    </row>
    <row r="134" spans="6:6">
      <c r="F134" s="120" t="s">
        <v>511</v>
      </c>
    </row>
    <row r="135" spans="6:6">
      <c r="F135" s="120" t="s">
        <v>512</v>
      </c>
    </row>
    <row r="136" spans="6:6">
      <c r="F136" s="120" t="s">
        <v>513</v>
      </c>
    </row>
    <row r="137" spans="6:6">
      <c r="F137" s="120" t="s">
        <v>514</v>
      </c>
    </row>
    <row r="138" spans="6:6">
      <c r="F138" s="120" t="s">
        <v>515</v>
      </c>
    </row>
    <row r="139" spans="6:6">
      <c r="F139" s="120" t="s">
        <v>516</v>
      </c>
    </row>
    <row r="140" spans="6:6">
      <c r="F140" s="120" t="s">
        <v>517</v>
      </c>
    </row>
    <row r="141" spans="6:6">
      <c r="F141" s="120" t="s">
        <v>518</v>
      </c>
    </row>
    <row r="142" spans="6:6">
      <c r="F142" s="120" t="s">
        <v>519</v>
      </c>
    </row>
    <row r="143" spans="6:6">
      <c r="F143" s="120" t="s">
        <v>520</v>
      </c>
    </row>
    <row r="144" spans="6:6">
      <c r="F144" s="120" t="s">
        <v>521</v>
      </c>
    </row>
    <row r="145" spans="6:6">
      <c r="F145" s="120" t="s">
        <v>522</v>
      </c>
    </row>
    <row r="146" spans="6:6">
      <c r="F146" s="120" t="s">
        <v>523</v>
      </c>
    </row>
    <row r="147" spans="6:6">
      <c r="F147" s="120" t="s">
        <v>524</v>
      </c>
    </row>
    <row r="148" spans="6:6">
      <c r="F148" s="120" t="s">
        <v>525</v>
      </c>
    </row>
    <row r="149" spans="6:6">
      <c r="F149" s="120" t="s">
        <v>526</v>
      </c>
    </row>
    <row r="150" spans="6:6">
      <c r="F150" s="120" t="s">
        <v>527</v>
      </c>
    </row>
    <row r="151" spans="6:6">
      <c r="F151" s="120" t="s">
        <v>528</v>
      </c>
    </row>
    <row r="152" spans="6:6">
      <c r="F152" s="120" t="s">
        <v>529</v>
      </c>
    </row>
    <row r="153" spans="6:6">
      <c r="F153" s="120" t="s">
        <v>530</v>
      </c>
    </row>
    <row r="154" spans="6:6">
      <c r="F154" s="120" t="s">
        <v>531</v>
      </c>
    </row>
    <row r="155" spans="6:6">
      <c r="F155" s="120" t="s">
        <v>532</v>
      </c>
    </row>
    <row r="156" spans="6:6">
      <c r="F156" s="120" t="s">
        <v>533</v>
      </c>
    </row>
    <row r="157" spans="6:6">
      <c r="F157" s="120" t="s">
        <v>534</v>
      </c>
    </row>
    <row r="158" spans="6:6">
      <c r="F158" s="120" t="s">
        <v>535</v>
      </c>
    </row>
    <row r="159" spans="6:6">
      <c r="F159" s="120" t="s">
        <v>536</v>
      </c>
    </row>
    <row r="160" spans="6:6">
      <c r="F160" s="120" t="s">
        <v>537</v>
      </c>
    </row>
    <row r="161" spans="6:6">
      <c r="F161" s="120" t="s">
        <v>538</v>
      </c>
    </row>
    <row r="162" spans="6:6">
      <c r="F162" s="120" t="s">
        <v>539</v>
      </c>
    </row>
    <row r="163" spans="6:6">
      <c r="F163" s="120" t="s">
        <v>540</v>
      </c>
    </row>
    <row r="164" spans="6:6">
      <c r="F164" s="120" t="s">
        <v>541</v>
      </c>
    </row>
    <row r="165" spans="6:6">
      <c r="F165" s="120" t="s">
        <v>542</v>
      </c>
    </row>
    <row r="166" spans="6:6">
      <c r="F166" s="120" t="s">
        <v>543</v>
      </c>
    </row>
    <row r="167" spans="6:6">
      <c r="F167" s="120" t="s">
        <v>544</v>
      </c>
    </row>
    <row r="168" spans="6:6">
      <c r="F168" s="120" t="s">
        <v>545</v>
      </c>
    </row>
    <row r="169" spans="6:6">
      <c r="F169" s="120" t="s">
        <v>546</v>
      </c>
    </row>
    <row r="170" spans="6:6">
      <c r="F170" s="120" t="s">
        <v>547</v>
      </c>
    </row>
    <row r="171" spans="6:6">
      <c r="F171" s="120" t="s">
        <v>548</v>
      </c>
    </row>
    <row r="172" spans="6:6">
      <c r="F172" s="120" t="s">
        <v>549</v>
      </c>
    </row>
    <row r="173" spans="6:6">
      <c r="F173" s="120" t="s">
        <v>550</v>
      </c>
    </row>
    <row r="174" spans="6:6">
      <c r="F174" s="120" t="s">
        <v>551</v>
      </c>
    </row>
    <row r="175" spans="6:6">
      <c r="F175" s="120" t="s">
        <v>552</v>
      </c>
    </row>
    <row r="176" spans="6:6">
      <c r="F176" s="120" t="s">
        <v>553</v>
      </c>
    </row>
    <row r="177" spans="6:6">
      <c r="F177" s="120" t="s">
        <v>554</v>
      </c>
    </row>
    <row r="178" spans="6:6">
      <c r="F178" s="120" t="s">
        <v>555</v>
      </c>
    </row>
    <row r="179" spans="6:6">
      <c r="F179" s="120" t="s">
        <v>556</v>
      </c>
    </row>
    <row r="180" spans="6:6">
      <c r="F180" s="120" t="s">
        <v>557</v>
      </c>
    </row>
    <row r="181" spans="6:6">
      <c r="F181" s="120" t="s">
        <v>558</v>
      </c>
    </row>
    <row r="182" spans="6:6">
      <c r="F182" s="120" t="s">
        <v>559</v>
      </c>
    </row>
    <row r="183" spans="6:6">
      <c r="F183" s="120" t="s">
        <v>560</v>
      </c>
    </row>
    <row r="184" spans="6:6">
      <c r="F184" s="120" t="s">
        <v>561</v>
      </c>
    </row>
    <row r="185" spans="6:6">
      <c r="F185" s="120" t="s">
        <v>562</v>
      </c>
    </row>
    <row r="186" spans="6:6">
      <c r="F186" s="120" t="s">
        <v>563</v>
      </c>
    </row>
    <row r="187" spans="6:6">
      <c r="F187" s="120" t="s">
        <v>564</v>
      </c>
    </row>
    <row r="188" spans="6:6">
      <c r="F188" s="120" t="s">
        <v>565</v>
      </c>
    </row>
    <row r="189" spans="6:6">
      <c r="F189" s="120" t="s">
        <v>566</v>
      </c>
    </row>
    <row r="190" spans="6:6">
      <c r="F190" s="120" t="s">
        <v>567</v>
      </c>
    </row>
    <row r="191" spans="6:6">
      <c r="F191" s="120" t="s">
        <v>568</v>
      </c>
    </row>
    <row r="192" spans="6:6">
      <c r="F192" s="120" t="s">
        <v>569</v>
      </c>
    </row>
    <row r="193" spans="6:6">
      <c r="F193" s="120" t="s">
        <v>570</v>
      </c>
    </row>
    <row r="194" spans="6:6">
      <c r="F194" s="120" t="s">
        <v>230</v>
      </c>
    </row>
    <row r="195" spans="6:6">
      <c r="F195" s="120" t="s">
        <v>233</v>
      </c>
    </row>
    <row r="196" spans="6:6">
      <c r="F196" s="120" t="s">
        <v>571</v>
      </c>
    </row>
    <row r="197" spans="6:6">
      <c r="F197" s="120" t="s">
        <v>238</v>
      </c>
    </row>
    <row r="198" spans="6:6">
      <c r="F198" s="120" t="s">
        <v>204</v>
      </c>
    </row>
    <row r="199" spans="6:6">
      <c r="F199" s="120" t="s">
        <v>241</v>
      </c>
    </row>
    <row r="200" spans="6:6">
      <c r="F200" s="120" t="s">
        <v>209</v>
      </c>
    </row>
    <row r="201" spans="6:6">
      <c r="F201" s="120" t="s">
        <v>572</v>
      </c>
    </row>
    <row r="202" spans="6:6">
      <c r="F202" s="120" t="s">
        <v>573</v>
      </c>
    </row>
    <row r="203" spans="6:6">
      <c r="F203" s="120" t="s">
        <v>574</v>
      </c>
    </row>
    <row r="204" spans="6:6">
      <c r="F204" s="120" t="s">
        <v>575</v>
      </c>
    </row>
    <row r="205" spans="6:6">
      <c r="F205" s="120" t="s">
        <v>576</v>
      </c>
    </row>
    <row r="206" spans="6:6">
      <c r="F206" s="120" t="s">
        <v>577</v>
      </c>
    </row>
    <row r="207" spans="6:6">
      <c r="F207" s="120" t="s">
        <v>578</v>
      </c>
    </row>
    <row r="208" spans="6:6">
      <c r="F208" s="120" t="s">
        <v>579</v>
      </c>
    </row>
    <row r="209" spans="6:6">
      <c r="F209" s="120" t="s">
        <v>580</v>
      </c>
    </row>
    <row r="210" spans="6:6">
      <c r="F210" s="120" t="s">
        <v>581</v>
      </c>
    </row>
    <row r="211" spans="6:6">
      <c r="F211" s="120" t="s">
        <v>582</v>
      </c>
    </row>
    <row r="212" spans="6:6">
      <c r="F212" s="120" t="s">
        <v>214</v>
      </c>
    </row>
    <row r="213" spans="6:6">
      <c r="F213" s="120" t="s">
        <v>222</v>
      </c>
    </row>
    <row r="214" spans="6:6">
      <c r="F214" s="120" t="s">
        <v>218</v>
      </c>
    </row>
    <row r="215" spans="6:6">
      <c r="F215" s="120" t="s">
        <v>225</v>
      </c>
    </row>
    <row r="216" spans="6:6">
      <c r="F216" s="120" t="s">
        <v>583</v>
      </c>
    </row>
    <row r="217" spans="6:6">
      <c r="F217" s="120" t="s">
        <v>584</v>
      </c>
    </row>
    <row r="218" spans="6:6">
      <c r="F218" s="120" t="s">
        <v>585</v>
      </c>
    </row>
    <row r="219" spans="6:6">
      <c r="F219" s="120" t="s">
        <v>586</v>
      </c>
    </row>
    <row r="220" spans="6:6">
      <c r="F220" s="120" t="s">
        <v>587</v>
      </c>
    </row>
    <row r="221" spans="6:6">
      <c r="F221" s="120" t="s">
        <v>588</v>
      </c>
    </row>
    <row r="222" spans="6:6">
      <c r="F222" s="120" t="s">
        <v>589</v>
      </c>
    </row>
    <row r="223" spans="6:6">
      <c r="F223" s="120" t="s">
        <v>590</v>
      </c>
    </row>
    <row r="224" spans="6:6">
      <c r="F224" s="120" t="s">
        <v>591</v>
      </c>
    </row>
    <row r="225" spans="6:6">
      <c r="F225" s="120" t="s">
        <v>592</v>
      </c>
    </row>
    <row r="226" spans="6:6">
      <c r="F226" s="120" t="s">
        <v>593</v>
      </c>
    </row>
    <row r="227" spans="6:6">
      <c r="F227" s="120" t="s">
        <v>594</v>
      </c>
    </row>
    <row r="228" spans="6:6">
      <c r="F228" s="120" t="s">
        <v>595</v>
      </c>
    </row>
    <row r="229" spans="6:6">
      <c r="F229" s="120" t="s">
        <v>596</v>
      </c>
    </row>
    <row r="230" spans="6:6">
      <c r="F230" s="120" t="s">
        <v>597</v>
      </c>
    </row>
    <row r="231" spans="6:6">
      <c r="F231" s="120" t="s">
        <v>598</v>
      </c>
    </row>
    <row r="232" spans="6:6">
      <c r="F232" s="120" t="s">
        <v>599</v>
      </c>
    </row>
    <row r="233" spans="6:6">
      <c r="F233" s="120" t="s">
        <v>600</v>
      </c>
    </row>
    <row r="234" spans="6:6">
      <c r="F234" s="120" t="s">
        <v>601</v>
      </c>
    </row>
    <row r="235" spans="6:6">
      <c r="F235" s="120" t="s">
        <v>602</v>
      </c>
    </row>
    <row r="236" spans="6:6">
      <c r="F236" s="120" t="s">
        <v>603</v>
      </c>
    </row>
    <row r="237" spans="6:6">
      <c r="F237" s="120" t="s">
        <v>604</v>
      </c>
    </row>
    <row r="238" spans="6:6">
      <c r="F238" s="120" t="s">
        <v>605</v>
      </c>
    </row>
    <row r="239" spans="6:6">
      <c r="F239" s="120" t="s">
        <v>606</v>
      </c>
    </row>
    <row r="240" spans="6:6">
      <c r="F240" s="120" t="s">
        <v>607</v>
      </c>
    </row>
    <row r="241" spans="6:6">
      <c r="F241" s="120" t="s">
        <v>608</v>
      </c>
    </row>
    <row r="242" spans="6:6">
      <c r="F242" s="120" t="s">
        <v>609</v>
      </c>
    </row>
    <row r="243" spans="6:6">
      <c r="F243" s="120" t="s">
        <v>610</v>
      </c>
    </row>
    <row r="244" spans="6:6">
      <c r="F244" s="120" t="s">
        <v>611</v>
      </c>
    </row>
    <row r="245" spans="6:6">
      <c r="F245" s="120" t="s">
        <v>612</v>
      </c>
    </row>
    <row r="246" spans="6:6">
      <c r="F246" s="120" t="s">
        <v>613</v>
      </c>
    </row>
    <row r="247" spans="6:6">
      <c r="F247" s="120" t="s">
        <v>614</v>
      </c>
    </row>
    <row r="248" spans="6:6">
      <c r="F248" s="120" t="s">
        <v>615</v>
      </c>
    </row>
    <row r="249" spans="6:6">
      <c r="F249" s="120" t="s">
        <v>616</v>
      </c>
    </row>
    <row r="250" spans="6:6">
      <c r="F250" s="120" t="s">
        <v>617</v>
      </c>
    </row>
    <row r="251" spans="6:6">
      <c r="F251" s="120" t="s">
        <v>618</v>
      </c>
    </row>
    <row r="252" spans="6:6">
      <c r="F252" s="120" t="s">
        <v>619</v>
      </c>
    </row>
    <row r="253" spans="6:6">
      <c r="F253" s="120" t="s">
        <v>620</v>
      </c>
    </row>
    <row r="254" spans="6:6">
      <c r="F254" s="120" t="s">
        <v>621</v>
      </c>
    </row>
    <row r="255" spans="6:6">
      <c r="F255" s="120" t="s">
        <v>622</v>
      </c>
    </row>
    <row r="256" spans="6:6">
      <c r="F256" s="120" t="s">
        <v>623</v>
      </c>
    </row>
    <row r="257" spans="6:6">
      <c r="F257" s="120" t="s">
        <v>624</v>
      </c>
    </row>
    <row r="258" spans="6:6">
      <c r="F258" s="120" t="s">
        <v>625</v>
      </c>
    </row>
    <row r="259" spans="6:6">
      <c r="F259" s="120" t="s">
        <v>626</v>
      </c>
    </row>
    <row r="260" spans="6:6">
      <c r="F260" s="120" t="s">
        <v>627</v>
      </c>
    </row>
    <row r="261" spans="6:6">
      <c r="F261" s="120" t="s">
        <v>628</v>
      </c>
    </row>
    <row r="262" spans="6:6">
      <c r="F262" s="120" t="s">
        <v>629</v>
      </c>
    </row>
    <row r="263" spans="6:6">
      <c r="F263" s="120" t="s">
        <v>630</v>
      </c>
    </row>
    <row r="264" spans="6:6">
      <c r="F264" s="120" t="s">
        <v>631</v>
      </c>
    </row>
    <row r="265" spans="6:6">
      <c r="F265" s="120" t="s">
        <v>632</v>
      </c>
    </row>
    <row r="266" spans="6:6">
      <c r="F266" s="120" t="s">
        <v>633</v>
      </c>
    </row>
    <row r="267" spans="6:6">
      <c r="F267" s="120" t="s">
        <v>634</v>
      </c>
    </row>
    <row r="268" spans="6:6">
      <c r="F268" s="120" t="s">
        <v>635</v>
      </c>
    </row>
    <row r="269" spans="6:6">
      <c r="F269" s="120" t="s">
        <v>636</v>
      </c>
    </row>
  </sheetData>
  <autoFilter ref="B1" xr:uid="{00000000-0009-0000-0000-000002000000}">
    <sortState xmlns:xlrd2="http://schemas.microsoft.com/office/spreadsheetml/2017/richdata2" ref="B2:B120">
      <sortCondition ref="B1"/>
    </sortState>
  </autoFilter>
  <mergeCells count="27">
    <mergeCell ref="W1:AH1"/>
    <mergeCell ref="J24:J25"/>
    <mergeCell ref="J12:J13"/>
    <mergeCell ref="J14:J15"/>
    <mergeCell ref="J16:J17"/>
    <mergeCell ref="J18:J19"/>
    <mergeCell ref="J20:J21"/>
    <mergeCell ref="J22:J23"/>
    <mergeCell ref="J10:J11"/>
    <mergeCell ref="J1:K1"/>
    <mergeCell ref="J2:J3"/>
    <mergeCell ref="J4:J5"/>
    <mergeCell ref="J6:J7"/>
    <mergeCell ref="J8:J9"/>
    <mergeCell ref="O1:P1"/>
    <mergeCell ref="O2:O5"/>
    <mergeCell ref="O6:O9"/>
    <mergeCell ref="O10:O13"/>
    <mergeCell ref="R1:S1"/>
    <mergeCell ref="R2:R9"/>
    <mergeCell ref="R10:R21"/>
    <mergeCell ref="R32:R35"/>
    <mergeCell ref="R22:R23"/>
    <mergeCell ref="R24:R25"/>
    <mergeCell ref="R26:R27"/>
    <mergeCell ref="R28:R29"/>
    <mergeCell ref="R30:R31"/>
  </mergeCell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00B050"/>
  </sheetPr>
  <dimension ref="B2:I19"/>
  <sheetViews>
    <sheetView zoomScale="110" zoomScaleNormal="110" workbookViewId="0">
      <selection activeCell="E23" sqref="E23"/>
    </sheetView>
  </sheetViews>
  <sheetFormatPr defaultRowHeight="15"/>
  <cols>
    <col min="2" max="2" width="17.28515625" customWidth="1"/>
    <col min="3" max="3" width="14.85546875" bestFit="1" customWidth="1"/>
    <col min="4" max="4" width="12.85546875" bestFit="1" customWidth="1"/>
    <col min="5" max="5" width="13.42578125" bestFit="1" customWidth="1"/>
    <col min="6" max="6" width="12.85546875" bestFit="1" customWidth="1"/>
    <col min="7" max="7" width="12.85546875" customWidth="1"/>
    <col min="8" max="8" width="14.140625" customWidth="1"/>
    <col min="9" max="9" width="18.28515625" customWidth="1"/>
  </cols>
  <sheetData>
    <row r="2" spans="2:9">
      <c r="C2" s="250" t="s">
        <v>637</v>
      </c>
      <c r="D2" s="250"/>
      <c r="E2" s="250"/>
      <c r="F2" s="250"/>
      <c r="G2" s="250"/>
      <c r="H2" s="250"/>
      <c r="I2" s="250"/>
    </row>
    <row r="3" spans="2:9">
      <c r="C3" s="251" t="s">
        <v>638</v>
      </c>
      <c r="D3" s="252" t="s">
        <v>639</v>
      </c>
      <c r="E3" s="252"/>
      <c r="F3" s="252"/>
      <c r="G3" s="252"/>
      <c r="H3" s="252"/>
      <c r="I3" s="252"/>
    </row>
    <row r="4" spans="2:9">
      <c r="B4" s="30" t="s">
        <v>640</v>
      </c>
      <c r="C4" s="251"/>
      <c r="D4" s="31" t="s">
        <v>641</v>
      </c>
      <c r="E4" s="31" t="s">
        <v>65</v>
      </c>
      <c r="F4" s="31" t="s">
        <v>73</v>
      </c>
      <c r="G4" s="31" t="s">
        <v>642</v>
      </c>
      <c r="H4" s="31" t="s">
        <v>643</v>
      </c>
      <c r="I4" s="31" t="s">
        <v>644</v>
      </c>
    </row>
    <row r="5" spans="2:9">
      <c r="B5" s="32" t="s">
        <v>645</v>
      </c>
      <c r="C5" s="230">
        <v>1</v>
      </c>
      <c r="D5" s="33">
        <f>SUM(E5:G5)</f>
        <v>8</v>
      </c>
      <c r="E5" s="33">
        <v>4</v>
      </c>
      <c r="F5" s="33">
        <v>2</v>
      </c>
      <c r="G5" s="33">
        <v>2</v>
      </c>
      <c r="H5" s="33"/>
      <c r="I5" s="33"/>
    </row>
    <row r="6" spans="2:9">
      <c r="B6" s="32" t="s">
        <v>646</v>
      </c>
      <c r="C6" s="231"/>
      <c r="D6" s="230">
        <v>16</v>
      </c>
      <c r="E6" s="33"/>
      <c r="F6" s="33"/>
      <c r="G6" s="33"/>
      <c r="H6" s="33">
        <v>8</v>
      </c>
      <c r="I6" s="33"/>
    </row>
    <row r="7" spans="2:9">
      <c r="B7" s="32" t="s">
        <v>647</v>
      </c>
      <c r="C7" s="33">
        <v>1</v>
      </c>
      <c r="D7" s="231"/>
      <c r="E7" s="33"/>
      <c r="F7" s="33"/>
      <c r="G7" s="33"/>
      <c r="H7" s="33"/>
      <c r="I7" s="33">
        <v>8</v>
      </c>
    </row>
    <row r="8" spans="2:9">
      <c r="B8" s="34"/>
      <c r="C8" s="35"/>
      <c r="D8" s="35"/>
      <c r="E8" s="35"/>
      <c r="F8" s="35"/>
      <c r="G8" s="35"/>
      <c r="H8" s="35"/>
      <c r="I8" s="35"/>
    </row>
    <row r="9" spans="2:9">
      <c r="B9" s="36"/>
      <c r="E9" s="37" t="s">
        <v>648</v>
      </c>
      <c r="F9" s="241" t="s">
        <v>649</v>
      </c>
      <c r="G9" s="242"/>
      <c r="H9" s="243"/>
      <c r="I9" s="37" t="s">
        <v>650</v>
      </c>
    </row>
    <row r="10" spans="2:9">
      <c r="B10" s="32" t="s">
        <v>651</v>
      </c>
      <c r="C10" s="38">
        <f>24/8</f>
        <v>3</v>
      </c>
      <c r="D10" s="33">
        <f>F10+I10</f>
        <v>382</v>
      </c>
      <c r="E10" s="39">
        <f>C10*128</f>
        <v>384</v>
      </c>
      <c r="F10" s="244">
        <f>SUM(Routing_instructions!G2:G1156)</f>
        <v>381</v>
      </c>
      <c r="G10" s="245"/>
      <c r="H10" s="246"/>
      <c r="I10" s="39">
        <v>1</v>
      </c>
    </row>
    <row r="11" spans="2:9">
      <c r="B11" s="118" t="s">
        <v>652</v>
      </c>
    </row>
    <row r="12" spans="2:9">
      <c r="B12" s="40" t="s">
        <v>653</v>
      </c>
      <c r="C12" s="41"/>
      <c r="D12" s="41"/>
      <c r="E12" s="41"/>
      <c r="F12" s="41"/>
      <c r="G12" s="41"/>
      <c r="H12" s="41"/>
      <c r="I12" s="41"/>
    </row>
    <row r="15" spans="2:9">
      <c r="C15" s="247" t="s">
        <v>654</v>
      </c>
      <c r="D15" s="248"/>
      <c r="E15" s="248"/>
      <c r="F15" s="249"/>
      <c r="G15" s="125"/>
    </row>
    <row r="16" spans="2:9">
      <c r="B16" s="30" t="s">
        <v>640</v>
      </c>
      <c r="C16" s="42" t="s">
        <v>655</v>
      </c>
      <c r="D16" s="42" t="s">
        <v>656</v>
      </c>
      <c r="E16" s="42" t="s">
        <v>657</v>
      </c>
      <c r="F16" s="42" t="s">
        <v>658</v>
      </c>
      <c r="G16" s="126"/>
    </row>
    <row r="17" spans="2:7" ht="24" customHeight="1">
      <c r="B17" s="43" t="s">
        <v>659</v>
      </c>
      <c r="C17" s="44" t="s">
        <v>660</v>
      </c>
      <c r="D17" s="38" t="s">
        <v>661</v>
      </c>
      <c r="E17" s="38" t="s">
        <v>662</v>
      </c>
      <c r="F17" s="38" t="s">
        <v>663</v>
      </c>
      <c r="G17" s="44"/>
    </row>
    <row r="18" spans="2:7">
      <c r="B18" s="32" t="s">
        <v>664</v>
      </c>
      <c r="C18" s="238" t="s">
        <v>665</v>
      </c>
      <c r="D18" s="239"/>
      <c r="E18" s="239"/>
      <c r="F18" s="240"/>
      <c r="G18" s="44"/>
    </row>
    <row r="19" spans="2:7">
      <c r="B19" s="32" t="s">
        <v>666</v>
      </c>
      <c r="C19" s="238" t="s">
        <v>667</v>
      </c>
      <c r="D19" s="239"/>
      <c r="E19" s="239"/>
      <c r="F19" s="240"/>
      <c r="G19" s="44"/>
    </row>
  </sheetData>
  <mergeCells count="10">
    <mergeCell ref="C2:I2"/>
    <mergeCell ref="C3:C4"/>
    <mergeCell ref="D3:I3"/>
    <mergeCell ref="C5:C6"/>
    <mergeCell ref="D6:D7"/>
    <mergeCell ref="C19:F19"/>
    <mergeCell ref="F9:H9"/>
    <mergeCell ref="F10:H10"/>
    <mergeCell ref="C15:F15"/>
    <mergeCell ref="C18:F18"/>
  </mergeCells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DF" dvAspect="DVASPECT_ICON" shapeId="26628" r:id="rId4">
          <objectPr defaultSize="0" r:id="rId5">
            <anchor moveWithCells="1">
              <from>
                <xdr:col>7</xdr:col>
                <xdr:colOff>171450</xdr:colOff>
                <xdr:row>15</xdr:row>
                <xdr:rowOff>114300</xdr:rowOff>
              </from>
              <to>
                <xdr:col>8</xdr:col>
                <xdr:colOff>123825</xdr:colOff>
                <xdr:row>18</xdr:row>
                <xdr:rowOff>133350</xdr:rowOff>
              </to>
            </anchor>
          </objectPr>
        </oleObject>
      </mc:Choice>
      <mc:Fallback>
        <oleObject progId="PDF" dvAspect="DVASPECT_ICON" shapeId="26628" r:id="rId4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rgb="FF00B050"/>
  </sheetPr>
  <dimension ref="A1:W63"/>
  <sheetViews>
    <sheetView zoomScale="90" zoomScaleNormal="90" workbookViewId="0">
      <pane xSplit="2" ySplit="2" topLeftCell="P3" activePane="bottomRight" state="frozen"/>
      <selection pane="topRight" activeCell="C1" sqref="C1"/>
      <selection pane="bottomLeft" activeCell="A3" sqref="A3"/>
      <selection pane="bottomRight" activeCell="U48" sqref="U48"/>
    </sheetView>
  </sheetViews>
  <sheetFormatPr defaultColWidth="9.140625" defaultRowHeight="12.75"/>
  <cols>
    <col min="1" max="1" width="19.140625" style="10" bestFit="1" customWidth="1"/>
    <col min="2" max="2" width="18.140625" style="10" bestFit="1" customWidth="1"/>
    <col min="3" max="3" width="8.28515625" style="10" bestFit="1" customWidth="1"/>
    <col min="4" max="4" width="9.85546875" style="10" bestFit="1" customWidth="1"/>
    <col min="5" max="10" width="12.28515625" style="10" bestFit="1" customWidth="1"/>
    <col min="11" max="11" width="12.28515625" style="10" customWidth="1"/>
    <col min="12" max="12" width="12.7109375" style="10" bestFit="1" customWidth="1"/>
    <col min="13" max="13" width="12.85546875" style="10" customWidth="1"/>
    <col min="14" max="15" width="12" style="10" customWidth="1"/>
    <col min="16" max="17" width="13.5703125" style="10" bestFit="1" customWidth="1"/>
    <col min="18" max="18" width="11.42578125" style="10" bestFit="1" customWidth="1"/>
    <col min="19" max="19" width="16.5703125" style="10" bestFit="1" customWidth="1"/>
    <col min="20" max="22" width="15.5703125" style="10" bestFit="1" customWidth="1"/>
    <col min="23" max="16384" width="9.140625" style="10"/>
  </cols>
  <sheetData>
    <row r="1" spans="1:22" ht="13.5" thickBot="1">
      <c r="A1" s="14"/>
      <c r="B1" s="15" t="s">
        <v>668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</row>
    <row r="2" spans="1:22" ht="13.5" thickBot="1">
      <c r="A2" s="16" t="s">
        <v>669</v>
      </c>
      <c r="B2" s="17"/>
      <c r="C2" s="11" t="str">
        <f>C25</f>
        <v>HC1_4</v>
      </c>
      <c r="D2" s="11" t="str">
        <f t="shared" ref="D2:V2" si="0">D25</f>
        <v>HC2_2</v>
      </c>
      <c r="E2" s="11" t="str">
        <f t="shared" si="0"/>
        <v>HC3</v>
      </c>
      <c r="F2" s="11" t="str">
        <f t="shared" si="0"/>
        <v>LCDPS01</v>
      </c>
      <c r="G2" s="11" t="str">
        <f t="shared" si="0"/>
        <v>DPS150LC01</v>
      </c>
      <c r="H2" s="11" t="str">
        <f t="shared" si="0"/>
        <v>DPS150LC02</v>
      </c>
      <c r="I2" s="11" t="str">
        <f t="shared" si="0"/>
        <v>LCDPS02</v>
      </c>
      <c r="J2" s="11" t="str">
        <f t="shared" si="0"/>
        <v>LCDPS03</v>
      </c>
      <c r="K2" s="11" t="str">
        <f t="shared" si="0"/>
        <v>LCDPS04</v>
      </c>
      <c r="L2" s="11" t="str">
        <f t="shared" si="0"/>
        <v>HC4</v>
      </c>
      <c r="M2" s="11" t="str">
        <f t="shared" si="0"/>
        <v>DPS150LC03</v>
      </c>
      <c r="N2" s="11" t="str">
        <f t="shared" si="0"/>
        <v>DPS150LC04</v>
      </c>
      <c r="O2" s="11" t="str">
        <f t="shared" si="0"/>
        <v>LCDPS05</v>
      </c>
      <c r="P2" s="11" t="str">
        <f t="shared" si="0"/>
        <v>DPS150LC05</v>
      </c>
      <c r="Q2" s="11" t="str">
        <f t="shared" si="0"/>
        <v>LCDPS06</v>
      </c>
      <c r="R2" s="11" t="str">
        <f t="shared" si="0"/>
        <v>DPS150LC06</v>
      </c>
      <c r="S2" s="11" t="str">
        <f t="shared" si="0"/>
        <v>DPS150LC07</v>
      </c>
      <c r="T2" s="11" t="str">
        <f t="shared" si="0"/>
        <v>DPS150LC08</v>
      </c>
      <c r="U2" s="11" t="str">
        <f t="shared" si="0"/>
        <v>LCDPS07</v>
      </c>
      <c r="V2" s="11" t="str">
        <f t="shared" si="0"/>
        <v>LCDPS08</v>
      </c>
    </row>
    <row r="3" spans="1:22" ht="27" thickBot="1">
      <c r="A3" s="58">
        <v>0.01</v>
      </c>
      <c r="B3" s="62" t="s">
        <v>670</v>
      </c>
      <c r="C3" s="54"/>
      <c r="D3" s="54"/>
      <c r="E3" s="55"/>
      <c r="F3" s="56"/>
      <c r="G3" s="57"/>
      <c r="H3" s="55"/>
      <c r="I3" s="55"/>
      <c r="J3" s="55"/>
      <c r="K3" s="55"/>
      <c r="L3" s="55"/>
      <c r="M3" s="55"/>
      <c r="N3" s="55"/>
      <c r="O3" s="55"/>
      <c r="P3" s="55"/>
      <c r="Q3" s="55"/>
      <c r="R3" s="55"/>
      <c r="S3" s="54"/>
      <c r="T3" s="54"/>
      <c r="U3" s="54"/>
      <c r="V3" s="54"/>
    </row>
    <row r="4" spans="1:22" ht="15.75" thickBot="1">
      <c r="A4" s="59">
        <v>1</v>
      </c>
      <c r="B4" s="20" t="s">
        <v>671</v>
      </c>
      <c r="C4" s="54"/>
      <c r="D4" s="54"/>
      <c r="E4" s="68"/>
      <c r="F4" s="68">
        <v>1</v>
      </c>
      <c r="G4" s="68">
        <v>1</v>
      </c>
      <c r="H4" s="68">
        <v>1</v>
      </c>
      <c r="I4" s="68">
        <v>1</v>
      </c>
      <c r="J4" s="68">
        <v>1</v>
      </c>
      <c r="K4" s="68">
        <v>1</v>
      </c>
      <c r="L4" s="68"/>
      <c r="M4" s="130">
        <v>1</v>
      </c>
      <c r="N4" s="68">
        <v>1</v>
      </c>
      <c r="O4" s="68">
        <v>1</v>
      </c>
      <c r="P4" s="68">
        <v>1</v>
      </c>
      <c r="Q4" s="68">
        <v>1</v>
      </c>
      <c r="R4" s="68">
        <v>1</v>
      </c>
      <c r="S4" s="54">
        <v>1</v>
      </c>
      <c r="T4" s="54">
        <v>1</v>
      </c>
      <c r="U4" s="54">
        <v>1</v>
      </c>
      <c r="V4" s="54">
        <v>1</v>
      </c>
    </row>
    <row r="5" spans="1:22" ht="15.75" thickBot="1">
      <c r="A5" s="59">
        <v>4.7</v>
      </c>
      <c r="B5" s="20" t="s">
        <v>671</v>
      </c>
      <c r="C5" s="54"/>
      <c r="D5" s="54"/>
      <c r="E5" s="68"/>
      <c r="F5" s="68"/>
      <c r="G5" s="68"/>
      <c r="H5" s="68"/>
      <c r="I5" s="68"/>
      <c r="J5" s="68"/>
      <c r="K5" s="68"/>
      <c r="L5" s="68"/>
      <c r="M5" s="130"/>
      <c r="N5" s="68"/>
      <c r="O5" s="68"/>
      <c r="P5" s="68"/>
      <c r="Q5" s="68"/>
      <c r="R5" s="68"/>
      <c r="S5" s="54"/>
      <c r="T5" s="54"/>
      <c r="U5" s="54"/>
      <c r="V5" s="54"/>
    </row>
    <row r="6" spans="1:22" ht="15.75" thickBot="1">
      <c r="A6" s="59">
        <v>22</v>
      </c>
      <c r="B6" s="20" t="s">
        <v>671</v>
      </c>
      <c r="C6" s="54"/>
      <c r="D6" s="54"/>
      <c r="E6" s="68"/>
      <c r="F6" s="68"/>
      <c r="G6" s="68"/>
      <c r="H6" s="68"/>
      <c r="I6" s="68"/>
      <c r="J6" s="68"/>
      <c r="K6" s="68"/>
      <c r="L6" s="68"/>
      <c r="M6" s="130"/>
      <c r="N6" s="68"/>
      <c r="O6" s="68"/>
      <c r="P6" s="68"/>
      <c r="Q6" s="68"/>
      <c r="R6" s="68"/>
      <c r="S6" s="54"/>
      <c r="T6" s="54"/>
      <c r="U6" s="54"/>
      <c r="V6" s="54"/>
    </row>
    <row r="7" spans="1:22" ht="15.75" thickBot="1">
      <c r="A7" s="59">
        <v>100</v>
      </c>
      <c r="B7" s="20" t="s">
        <v>671</v>
      </c>
      <c r="C7" s="54">
        <v>16</v>
      </c>
      <c r="D7" s="54">
        <v>8</v>
      </c>
      <c r="E7" s="68">
        <v>4</v>
      </c>
      <c r="F7" s="68">
        <v>1</v>
      </c>
      <c r="G7" s="68">
        <v>1</v>
      </c>
      <c r="H7" s="68">
        <v>1</v>
      </c>
      <c r="I7" s="68">
        <v>1</v>
      </c>
      <c r="J7" s="68">
        <v>1</v>
      </c>
      <c r="K7" s="68">
        <v>1</v>
      </c>
      <c r="L7" s="68">
        <v>4</v>
      </c>
      <c r="M7" s="130">
        <v>1</v>
      </c>
      <c r="N7" s="68">
        <v>1</v>
      </c>
      <c r="O7" s="68">
        <v>1</v>
      </c>
      <c r="P7" s="68">
        <v>1</v>
      </c>
      <c r="Q7" s="68">
        <v>1</v>
      </c>
      <c r="R7" s="68">
        <v>1</v>
      </c>
      <c r="S7" s="54">
        <v>1</v>
      </c>
      <c r="T7" s="54">
        <v>1</v>
      </c>
      <c r="U7" s="54">
        <v>2</v>
      </c>
      <c r="V7" s="54">
        <v>1</v>
      </c>
    </row>
    <row r="8" spans="1:22" ht="15.75" thickBot="1">
      <c r="A8" s="59">
        <v>470</v>
      </c>
      <c r="B8" s="20" t="s">
        <v>671</v>
      </c>
      <c r="C8" s="54"/>
      <c r="D8" s="54"/>
      <c r="E8" s="69"/>
      <c r="F8" s="69"/>
      <c r="G8" s="69"/>
      <c r="H8" s="69"/>
      <c r="I8" s="69"/>
      <c r="J8" s="69"/>
      <c r="K8" s="69"/>
      <c r="L8" s="69"/>
      <c r="M8" s="131"/>
      <c r="N8" s="69"/>
      <c r="O8" s="69"/>
      <c r="P8" s="69"/>
      <c r="Q8" s="69"/>
      <c r="R8" s="69"/>
      <c r="S8" s="54"/>
      <c r="T8" s="54"/>
      <c r="U8" s="54"/>
      <c r="V8" s="54"/>
    </row>
    <row r="9" spans="1:22" ht="15.75" thickBot="1">
      <c r="A9" s="59">
        <v>10</v>
      </c>
      <c r="B9" s="20" t="s">
        <v>671</v>
      </c>
      <c r="C9" s="54"/>
      <c r="D9" s="54"/>
      <c r="E9" s="69"/>
      <c r="F9" s="69">
        <v>1</v>
      </c>
      <c r="G9" s="69">
        <v>2</v>
      </c>
      <c r="H9" s="69">
        <v>2</v>
      </c>
      <c r="I9" s="69">
        <v>2</v>
      </c>
      <c r="J9" s="69">
        <v>1</v>
      </c>
      <c r="K9" s="69">
        <v>1</v>
      </c>
      <c r="L9" s="69"/>
      <c r="M9" s="132">
        <v>3</v>
      </c>
      <c r="N9" s="69">
        <v>2</v>
      </c>
      <c r="O9" s="69">
        <v>1</v>
      </c>
      <c r="P9" s="69">
        <v>2</v>
      </c>
      <c r="Q9" s="69">
        <v>3</v>
      </c>
      <c r="R9" s="69">
        <v>2</v>
      </c>
      <c r="S9" s="54">
        <v>2</v>
      </c>
      <c r="T9" s="54">
        <v>2</v>
      </c>
      <c r="U9" s="54">
        <v>4</v>
      </c>
      <c r="V9" s="54">
        <v>1</v>
      </c>
    </row>
    <row r="10" spans="1:22" ht="27" thickBot="1">
      <c r="A10" s="59">
        <v>0.1</v>
      </c>
      <c r="B10" s="62" t="s">
        <v>670</v>
      </c>
      <c r="C10" s="54">
        <v>1</v>
      </c>
      <c r="D10" s="54">
        <v>1</v>
      </c>
      <c r="E10" s="69">
        <v>1</v>
      </c>
      <c r="F10" s="69">
        <v>1</v>
      </c>
      <c r="G10" s="69">
        <v>1</v>
      </c>
      <c r="H10" s="69">
        <v>1</v>
      </c>
      <c r="I10" s="69">
        <v>1</v>
      </c>
      <c r="J10" s="69">
        <v>1</v>
      </c>
      <c r="K10" s="69">
        <v>1</v>
      </c>
      <c r="L10" s="69">
        <v>1</v>
      </c>
      <c r="M10" s="131">
        <v>1</v>
      </c>
      <c r="N10" s="69">
        <v>1</v>
      </c>
      <c r="O10" s="69">
        <v>1</v>
      </c>
      <c r="P10" s="69">
        <v>1</v>
      </c>
      <c r="Q10" s="69">
        <v>1</v>
      </c>
      <c r="R10" s="69">
        <v>1</v>
      </c>
      <c r="S10" s="54">
        <v>1</v>
      </c>
      <c r="T10" s="54">
        <v>1</v>
      </c>
      <c r="U10" s="54">
        <v>1</v>
      </c>
      <c r="V10" s="54">
        <v>1</v>
      </c>
    </row>
    <row r="11" spans="1:22" ht="15" hidden="1" thickBot="1">
      <c r="A11" s="60"/>
      <c r="B11" s="20" t="s">
        <v>671</v>
      </c>
      <c r="C11" s="18"/>
      <c r="D11" s="18"/>
      <c r="E11" s="18"/>
      <c r="F11" s="18"/>
      <c r="G11" s="18"/>
      <c r="H11" s="18"/>
      <c r="I11" s="18"/>
      <c r="J11" s="18"/>
      <c r="K11" s="18"/>
      <c r="L11" s="18"/>
      <c r="M11" s="18"/>
      <c r="N11" s="18"/>
      <c r="O11" s="18"/>
      <c r="P11" s="18"/>
      <c r="Q11" s="18"/>
      <c r="R11" s="18"/>
      <c r="S11" s="18"/>
      <c r="T11" s="18"/>
      <c r="U11" s="18"/>
      <c r="V11" s="18"/>
    </row>
    <row r="12" spans="1:22" ht="13.5" hidden="1" thickBot="1">
      <c r="A12" s="19"/>
      <c r="B12" s="20" t="s">
        <v>671</v>
      </c>
      <c r="C12" s="18"/>
      <c r="D12" s="18"/>
      <c r="E12" s="18"/>
      <c r="F12" s="18"/>
      <c r="G12" s="18"/>
      <c r="H12" s="18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</row>
    <row r="13" spans="1:22" ht="13.5" hidden="1" thickBot="1">
      <c r="A13" s="19"/>
      <c r="B13" s="20" t="s">
        <v>671</v>
      </c>
      <c r="C13" s="18"/>
      <c r="D13" s="18"/>
      <c r="E13" s="18"/>
      <c r="F13" s="18"/>
      <c r="G13" s="18"/>
      <c r="H13" s="18"/>
      <c r="I13" s="18"/>
      <c r="J13" s="18"/>
      <c r="K13" s="18"/>
      <c r="L13" s="18"/>
      <c r="M13" s="18"/>
      <c r="N13" s="18"/>
      <c r="O13" s="18"/>
      <c r="P13" s="18"/>
      <c r="Q13" s="18"/>
      <c r="R13" s="18"/>
      <c r="S13" s="18"/>
      <c r="T13" s="18"/>
      <c r="U13" s="18"/>
      <c r="V13" s="18"/>
    </row>
    <row r="14" spans="1:22" ht="13.5" hidden="1" thickBot="1">
      <c r="A14" s="19"/>
      <c r="B14" s="20" t="s">
        <v>671</v>
      </c>
      <c r="C14" s="18"/>
      <c r="D14" s="18"/>
      <c r="E14" s="18"/>
      <c r="F14" s="18"/>
      <c r="G14" s="18"/>
      <c r="H14" s="18"/>
      <c r="I14" s="18"/>
      <c r="J14" s="18"/>
      <c r="K14" s="18"/>
      <c r="L14" s="18"/>
      <c r="M14" s="18"/>
      <c r="N14" s="18"/>
      <c r="O14" s="18"/>
      <c r="P14" s="18"/>
      <c r="Q14" s="18"/>
      <c r="R14" s="18"/>
      <c r="S14" s="18"/>
      <c r="T14" s="18"/>
      <c r="U14" s="18"/>
      <c r="V14" s="18"/>
    </row>
    <row r="15" spans="1:22" ht="13.5" hidden="1" thickBot="1">
      <c r="A15" s="19"/>
      <c r="B15" s="20" t="s">
        <v>671</v>
      </c>
      <c r="C15" s="18"/>
      <c r="D15" s="18"/>
      <c r="E15" s="18"/>
      <c r="F15" s="18"/>
      <c r="G15" s="18"/>
      <c r="H15" s="18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</row>
    <row r="16" spans="1:22" ht="13.5" hidden="1" thickBot="1">
      <c r="A16" s="19"/>
      <c r="B16" s="20" t="s">
        <v>671</v>
      </c>
      <c r="C16" s="18"/>
      <c r="D16" s="18"/>
      <c r="E16" s="18"/>
      <c r="F16" s="18"/>
      <c r="G16" s="18"/>
      <c r="H16" s="18"/>
      <c r="I16" s="18"/>
      <c r="J16" s="18"/>
      <c r="K16" s="18"/>
      <c r="L16" s="18"/>
      <c r="M16" s="18"/>
      <c r="N16" s="18"/>
      <c r="O16" s="18"/>
      <c r="P16" s="18"/>
      <c r="Q16" s="18"/>
      <c r="R16" s="18"/>
      <c r="S16" s="18"/>
      <c r="T16" s="18"/>
      <c r="U16" s="18"/>
      <c r="V16" s="18"/>
    </row>
    <row r="17" spans="1:22" ht="13.5" hidden="1" thickBot="1">
      <c r="A17" s="19"/>
      <c r="B17" s="20" t="s">
        <v>671</v>
      </c>
      <c r="C17" s="18"/>
      <c r="D17" s="18"/>
      <c r="E17" s="18"/>
      <c r="F17" s="18"/>
      <c r="G17" s="18"/>
      <c r="H17" s="18"/>
      <c r="I17" s="18"/>
      <c r="J17" s="18"/>
      <c r="K17" s="18"/>
      <c r="L17" s="18"/>
      <c r="M17" s="18"/>
      <c r="N17" s="18"/>
      <c r="O17" s="18"/>
      <c r="P17" s="18"/>
      <c r="Q17" s="18"/>
      <c r="R17" s="18"/>
      <c r="S17" s="18"/>
      <c r="T17" s="18"/>
      <c r="U17" s="18"/>
      <c r="V17" s="18"/>
    </row>
    <row r="18" spans="1:22" ht="13.5" hidden="1" thickBot="1">
      <c r="A18" s="19"/>
      <c r="B18" s="20" t="s">
        <v>671</v>
      </c>
      <c r="C18" s="18"/>
      <c r="D18" s="18"/>
      <c r="E18" s="18"/>
      <c r="F18" s="18"/>
      <c r="G18" s="18"/>
      <c r="H18" s="18"/>
      <c r="I18" s="18"/>
      <c r="J18" s="18"/>
      <c r="K18" s="18"/>
      <c r="L18" s="18"/>
      <c r="M18" s="18"/>
      <c r="N18" s="18"/>
      <c r="O18" s="18"/>
      <c r="P18" s="18"/>
      <c r="Q18" s="18"/>
      <c r="R18" s="18"/>
      <c r="S18" s="18"/>
      <c r="T18" s="18"/>
      <c r="U18" s="18"/>
      <c r="V18" s="18"/>
    </row>
    <row r="19" spans="1:22" ht="13.5" hidden="1" thickBot="1">
      <c r="A19" s="19"/>
      <c r="B19" s="20" t="s">
        <v>671</v>
      </c>
      <c r="C19" s="18"/>
      <c r="D19" s="18"/>
      <c r="E19" s="18"/>
      <c r="F19" s="18"/>
      <c r="G19" s="18"/>
      <c r="H19" s="18"/>
      <c r="I19" s="18"/>
      <c r="J19" s="18"/>
      <c r="K19" s="18"/>
      <c r="L19" s="18"/>
      <c r="M19" s="18"/>
      <c r="N19" s="18"/>
      <c r="O19" s="18"/>
      <c r="P19" s="18"/>
      <c r="Q19" s="18"/>
      <c r="R19" s="18"/>
      <c r="S19" s="18"/>
      <c r="T19" s="18"/>
      <c r="U19" s="18"/>
      <c r="V19" s="18"/>
    </row>
    <row r="20" spans="1:22" ht="13.5" hidden="1" thickBot="1">
      <c r="A20" s="19"/>
      <c r="B20" s="20" t="s">
        <v>671</v>
      </c>
      <c r="C20" s="18"/>
      <c r="D20" s="18"/>
      <c r="E20" s="18"/>
      <c r="F20" s="18"/>
      <c r="G20" s="18"/>
      <c r="H20" s="18"/>
      <c r="I20" s="18"/>
      <c r="J20" s="18"/>
      <c r="K20" s="18"/>
      <c r="L20" s="18"/>
      <c r="M20" s="18"/>
      <c r="N20" s="18"/>
      <c r="O20" s="18"/>
      <c r="P20" s="18"/>
      <c r="Q20" s="18"/>
      <c r="R20" s="18"/>
      <c r="S20" s="18"/>
      <c r="T20" s="18"/>
      <c r="U20" s="18"/>
      <c r="V20" s="18"/>
    </row>
    <row r="21" spans="1:22" ht="13.5" thickBot="1">
      <c r="A21" s="19"/>
      <c r="B21" s="20" t="s">
        <v>671</v>
      </c>
      <c r="C21" s="18"/>
      <c r="D21" s="18"/>
      <c r="E21" s="18"/>
      <c r="F21" s="18"/>
      <c r="G21" s="18"/>
      <c r="H21" s="18"/>
      <c r="I21" s="18"/>
      <c r="J21" s="18"/>
      <c r="K21" s="18"/>
      <c r="L21" s="18"/>
      <c r="M21" s="18"/>
      <c r="N21" s="18"/>
      <c r="O21" s="18"/>
      <c r="P21" s="18"/>
      <c r="Q21" s="18"/>
      <c r="R21" s="18"/>
      <c r="S21" s="18"/>
      <c r="T21" s="18"/>
      <c r="U21" s="18"/>
      <c r="V21" s="18"/>
    </row>
    <row r="22" spans="1:22" ht="13.5" thickBot="1">
      <c r="A22" s="19"/>
      <c r="B22" s="20" t="s">
        <v>671</v>
      </c>
      <c r="C22" s="18"/>
      <c r="D22" s="18"/>
      <c r="E22" s="18"/>
      <c r="F22" s="18"/>
      <c r="G22" s="18"/>
      <c r="H22" s="18"/>
      <c r="I22" s="18"/>
      <c r="J22" s="18"/>
      <c r="K22" s="18"/>
      <c r="L22" s="18"/>
      <c r="M22" s="18"/>
      <c r="N22" s="18"/>
      <c r="O22" s="18"/>
      <c r="P22" s="18"/>
      <c r="Q22" s="18"/>
      <c r="R22" s="18"/>
      <c r="S22" s="18"/>
      <c r="T22" s="18"/>
      <c r="U22" s="18"/>
      <c r="V22" s="18"/>
    </row>
    <row r="23" spans="1:22" ht="13.5" thickBot="1">
      <c r="B23" s="21" t="s">
        <v>672</v>
      </c>
      <c r="C23" s="61">
        <f t="shared" ref="C23:V23" si="1">C$3*$A$3 + C$4*$A$4 + C$5*$A$5 + C$6*$A$6 + C$7*$A$7 + C$8*$A$8 + C$9*$A$9 + C$10*$A$10 + C$11*$A$11 + C$12*$A$12 + C$13*$A$13 + C$14*$A$14 + C$15*$A$15 + C$16*$A$16 + C$17*$A$17 + C$18*$A$18 + C$19*$A$19 + C$20*$A$20 + C$21*$A$21 + C$22*$A$22</f>
        <v>1600.1</v>
      </c>
      <c r="D23" s="61">
        <f t="shared" si="1"/>
        <v>800.1</v>
      </c>
      <c r="E23" s="61">
        <f t="shared" si="1"/>
        <v>400.1</v>
      </c>
      <c r="F23" s="61">
        <f t="shared" si="1"/>
        <v>111.1</v>
      </c>
      <c r="G23" s="61">
        <f t="shared" si="1"/>
        <v>121.1</v>
      </c>
      <c r="H23" s="61">
        <f t="shared" si="1"/>
        <v>121.1</v>
      </c>
      <c r="I23" s="61">
        <f t="shared" si="1"/>
        <v>121.1</v>
      </c>
      <c r="J23" s="61">
        <f>J$3*$A$3 + J$4*$A$4 + J$5*$A$5 + J$6*$A$6 + J$7*$A$7 + J$8*$A$8 + J$9*$A$9 + J$10*$A$10 + J$11*$A$11 + J$12*$A$12 + J$13*$A$13 + J$14*$A$14 + J$15*$A$15 + J$16*$A$16 + J$17*$A$17 + J$18*$A$18 + J$19*$A$19 + J$20*$A$20 + J$21*$A$21 + J$22*$A$22</f>
        <v>111.1</v>
      </c>
      <c r="K23" s="61">
        <f>K$3*$A$3 + K$4*$A$4 + K$5*$A$5 + K$6*$A$6 + K$7*$A$7 + K$8*$A$8 + K$9*$A$9 + K$10*$A$10 + K$11*$A$11 + K$12*$A$12 + K$13*$A$13 + K$14*$A$14 + K$15*$A$15 + K$16*$A$16 + K$17*$A$17 + K$18*$A$18 + K$19*$A$19 + K$20*$A$20 + K$21*$A$21 + K$22*$A$22</f>
        <v>111.1</v>
      </c>
      <c r="L23" s="61">
        <f>L$3*$A$3 + L$4*$A$4 + L$5*$A$5 + L$6*$A$6 + L$7*$A$7 + L$8*$A$8 + L$9*$A$9 + L$10*$A$10 + L$11*$A$11 + L$12*$A$12 + L$13*$A$13 + L$14*$A$14 + L$15*$A$15 + L$16*$A$16 + L$17*$A$17 + L$18*$A$18 + L$19*$A$19 + L$20*$A$20 + L$21*$A$21 + L$22*$A$22</f>
        <v>400.1</v>
      </c>
      <c r="M23" s="61">
        <f t="shared" si="1"/>
        <v>131.1</v>
      </c>
      <c r="N23" s="61">
        <f t="shared" si="1"/>
        <v>121.1</v>
      </c>
      <c r="O23" s="61">
        <f t="shared" si="1"/>
        <v>111.1</v>
      </c>
      <c r="P23" s="61">
        <f t="shared" si="1"/>
        <v>121.1</v>
      </c>
      <c r="Q23" s="61">
        <f t="shared" si="1"/>
        <v>131.1</v>
      </c>
      <c r="R23" s="61">
        <f t="shared" si="1"/>
        <v>121.1</v>
      </c>
      <c r="S23" s="61">
        <f t="shared" si="1"/>
        <v>121.1</v>
      </c>
      <c r="T23" s="61">
        <f t="shared" si="1"/>
        <v>121.1</v>
      </c>
      <c r="U23" s="61">
        <f t="shared" si="1"/>
        <v>241.1</v>
      </c>
      <c r="V23" s="61">
        <f t="shared" si="1"/>
        <v>111.1</v>
      </c>
    </row>
    <row r="24" spans="1:22" ht="13.5" thickBot="1">
      <c r="A24" s="53"/>
      <c r="B24" s="53"/>
      <c r="C24" s="53"/>
      <c r="D24" s="53"/>
      <c r="E24" s="53"/>
      <c r="F24" s="53"/>
      <c r="G24" s="53"/>
      <c r="H24" s="53"/>
      <c r="I24" s="53"/>
      <c r="J24" s="53"/>
      <c r="K24" s="53"/>
      <c r="L24" s="53"/>
      <c r="M24" s="53"/>
      <c r="N24" s="53"/>
      <c r="O24" s="53"/>
      <c r="P24" s="53"/>
      <c r="Q24" s="53"/>
      <c r="R24" s="53"/>
      <c r="S24" s="53"/>
      <c r="T24" s="53"/>
      <c r="U24" s="53"/>
      <c r="V24" s="53"/>
    </row>
    <row r="25" spans="1:22" customFormat="1" ht="15.75" thickBot="1">
      <c r="A25" s="66" t="s">
        <v>673</v>
      </c>
      <c r="B25" s="11" t="s">
        <v>48</v>
      </c>
      <c r="C25" s="11" t="s">
        <v>65</v>
      </c>
      <c r="D25" s="11" t="s">
        <v>73</v>
      </c>
      <c r="E25" s="11" t="s">
        <v>80</v>
      </c>
      <c r="F25" s="11" t="s">
        <v>89</v>
      </c>
      <c r="G25" s="11" t="s">
        <v>95</v>
      </c>
      <c r="H25" s="11" t="s">
        <v>102</v>
      </c>
      <c r="I25" s="11" t="s">
        <v>109</v>
      </c>
      <c r="J25" s="11" t="s">
        <v>120</v>
      </c>
      <c r="K25" s="11" t="s">
        <v>127</v>
      </c>
      <c r="L25" s="11" t="s">
        <v>135</v>
      </c>
      <c r="M25" s="11" t="s">
        <v>142</v>
      </c>
      <c r="N25" s="11" t="s">
        <v>150</v>
      </c>
      <c r="O25" s="11" t="s">
        <v>156</v>
      </c>
      <c r="P25" s="11" t="s">
        <v>163</v>
      </c>
      <c r="Q25" s="11" t="s">
        <v>169</v>
      </c>
      <c r="R25" s="11" t="s">
        <v>175</v>
      </c>
      <c r="S25" s="11" t="s">
        <v>180</v>
      </c>
      <c r="T25" s="11" t="s">
        <v>186</v>
      </c>
      <c r="U25" s="11" t="s">
        <v>191</v>
      </c>
      <c r="V25" s="11" t="s">
        <v>205</v>
      </c>
    </row>
    <row r="26" spans="1:22" customFormat="1" ht="15.75" thickBot="1">
      <c r="A26" s="67" t="s">
        <v>674</v>
      </c>
      <c r="B26" s="13">
        <f>COUNTIF(Routing_instructions!$B$2:$B$1156,Decaps!B31)+COUNTIF(Routing_instructions!$B$2:$B$1156,Decaps!B32)+COUNTIF(Routing_instructions!$B$2:$B$1156,Decaps!B33)+COUNTIF(Routing_instructions!$B$2:$B$1156,Decaps!B34)+COUNTIF(Routing_instructions!$B$2:$B$1156,Decaps!B35)+COUNTIF(Routing_instructions!$B$2:$B$1156,Decaps!B36)+COUNTIF(Routing_instructions!$B$2:$B$1156,Decaps!B37)+COUNTIF(Routing_instructions!$B$2:$B$1156,Decaps!B38)+COUNTIF(Routing_instructions!$B$2:$B$1156,Decaps!B39)+COUNTIF(Routing_instructions!$B$2:$B$1156,Decaps!B40)+COUNTIF(Routing_instructions!$B$2:$B$1156,Decaps!B41)</f>
        <v>420</v>
      </c>
      <c r="C26" s="127">
        <f>COUNTIF(Routing_instructions!$B$2:$B$1156,Decaps!C31)+COUNTIF(Routing_instructions!$B$2:$B$1156,Decaps!C32)+COUNTIF(Routing_instructions!$B$2:$B$1156,Decaps!C33)+COUNTIF(Routing_instructions!$B$2:$B$1156,Decaps!C34)+COUNTIF(Routing_instructions!$B$2:$B$1156,Decaps!C35)+COUNTIF(Routing_instructions!$B$2:$B$1156,Decaps!C36)</f>
        <v>71</v>
      </c>
      <c r="D26" s="127">
        <f>COUNTIF(Routing_instructions!$B$2:$B$1156,Decaps!D31)+COUNTIF(Routing_instructions!$B$2:$B$1156,Decaps!D32)+COUNTIF(Routing_instructions!$B$2:$B$1156,Decaps!D33)+COUNTIF(Routing_instructions!$B$2:$B$1156,Decaps!D34)+COUNTIF(Routing_instructions!$B$2:$B$1156,Decaps!D35)+COUNTIF(Routing_instructions!$B$2:$B$1156,Decaps!D36)</f>
        <v>62</v>
      </c>
      <c r="E26" s="127">
        <f>COUNTIF(Routing_instructions!$B$2:$B$1156,Decaps!E31)+COUNTIF(Routing_instructions!$B$2:$B$1156,Decaps!E32)+COUNTIF(Routing_instructions!$B$2:$B$1156,Decaps!E33)+COUNTIF(Routing_instructions!$B$2:$B$1156,Decaps!E34)+COUNTIF(Routing_instructions!$B$2:$B$1156,Decaps!E35)+COUNTIF(Routing_instructions!$B$2:$B$1156,Decaps!E36)</f>
        <v>22</v>
      </c>
      <c r="F26" s="127">
        <f>COUNTIF(Routing_instructions!$B$2:$B$1156,Decaps!F31)+COUNTIF(Routing_instructions!$B$2:$B$1156,Decaps!F32)+COUNTIF(Routing_instructions!$B$2:$B$1156,Decaps!F33)+COUNTIF(Routing_instructions!$B$2:$B$1156,Decaps!F34)+COUNTIF(Routing_instructions!$B$2:$B$1156,Decaps!F35)+COUNTIF(Routing_instructions!$B$2:$B$1156,Decaps!F36)</f>
        <v>1</v>
      </c>
      <c r="G26" s="127">
        <f>COUNTIF(Routing_instructions!$B$2:$B$1156,Decaps!G31)+COUNTIF(Routing_instructions!$B$2:$B$1156,Decaps!G32)+COUNTIF(Routing_instructions!$B$2:$B$1156,Decaps!G33)+COUNTIF(Routing_instructions!$B$2:$B$1156,Decaps!G34)+COUNTIF(Routing_instructions!$B$2:$B$1156,Decaps!G35)+COUNTIF(Routing_instructions!$B$2:$B$1156,Decaps!G36)</f>
        <v>3</v>
      </c>
      <c r="H26" s="127">
        <f>COUNTIF(Routing_instructions!$B$2:$B$1156,Decaps!H31)+COUNTIF(Routing_instructions!$B$2:$B$1156,Decaps!H32)+COUNTIF(Routing_instructions!$B$2:$B$1156,Decaps!H33)+COUNTIF(Routing_instructions!$B$2:$B$1156,Decaps!H34)+COUNTIF(Routing_instructions!$B$2:$B$1156,Decaps!H35)+COUNTIF(Routing_instructions!$B$2:$B$1156,Decaps!H36)</f>
        <v>2</v>
      </c>
      <c r="I26" s="127">
        <f>COUNTIF(Routing_instructions!$B$2:$B$1156,Decaps!I31)+COUNTIF(Routing_instructions!$B$2:$B$1156,Decaps!I32)+COUNTIF(Routing_instructions!$B$2:$B$1156,Decaps!I33)+COUNTIF(Routing_instructions!$B$2:$B$1156,Decaps!I34)+COUNTIF(Routing_instructions!$B$2:$B$1156,Decaps!I35)+COUNTIF(Routing_instructions!$B$2:$B$1156,Decaps!I36)</f>
        <v>2</v>
      </c>
      <c r="J26" s="127">
        <f>COUNTIF(Routing_instructions!$B$2:$B$1156,Decaps!J31)+COUNTIF(Routing_instructions!$B$2:$B$1156,Decaps!J32)+COUNTIF(Routing_instructions!$B$2:$B$1156,Decaps!J33)+COUNTIF(Routing_instructions!$B$2:$B$1156,Decaps!J34)+COUNTIF(Routing_instructions!$B$2:$B$1156,Decaps!J35)+COUNTIF(Routing_instructions!$B$2:$B$1156,Decaps!J36)</f>
        <v>2</v>
      </c>
      <c r="K26" s="127">
        <f>COUNTIF(Routing_instructions!$B$2:$B$1156,Decaps!K31)+COUNTIF(Routing_instructions!$B$2:$B$1156,Decaps!K32)+COUNTIF(Routing_instructions!$B$2:$B$1156,Decaps!K33)+COUNTIF(Routing_instructions!$B$2:$B$1156,Decaps!K34)+COUNTIF(Routing_instructions!$B$2:$B$1156,Decaps!K35)+COUNTIF(Routing_instructions!$B$2:$B$1156,Decaps!K36)</f>
        <v>2</v>
      </c>
      <c r="L26" s="127">
        <f>COUNTIF(Routing_instructions!$B$2:$B$1156,Decaps!L31)+COUNTIF(Routing_instructions!$B$2:$B$1156,Decaps!L32)+COUNTIF(Routing_instructions!$B$2:$B$1156,Decaps!L33)+COUNTIF(Routing_instructions!$B$2:$B$1156,Decaps!L34)+COUNTIF(Routing_instructions!$B$2:$B$1156,Decaps!L35)+COUNTIF(Routing_instructions!$B$2:$B$1156,Decaps!L36)</f>
        <v>7</v>
      </c>
      <c r="M26" s="127">
        <f>COUNTIF(Routing_instructions!$B$2:$B$1156,Decaps!M31)+COUNTIF(Routing_instructions!$B$2:$B$1156,Decaps!M32)+COUNTIF(Routing_instructions!$B$2:$B$1156,Decaps!M33)+COUNTIF(Routing_instructions!$B$2:$B$1156,Decaps!M34)+COUNTIF(Routing_instructions!$B$2:$B$1156,Decaps!M35)+COUNTIF(Routing_instructions!$B$2:$B$1156,Decaps!M36)</f>
        <v>6</v>
      </c>
      <c r="N26" s="127">
        <f>COUNTIF(Routing_instructions!$B$2:$B$1156,Decaps!N31)+COUNTIF(Routing_instructions!$B$2:$B$1156,Decaps!N32)+COUNTIF(Routing_instructions!$B$2:$B$1156,Decaps!N33)+COUNTIF(Routing_instructions!$B$2:$B$1156,Decaps!N34)+COUNTIF(Routing_instructions!$B$2:$B$1156,Decaps!N35)+COUNTIF(Routing_instructions!$B$2:$B$1156,Decaps!N36)</f>
        <v>2</v>
      </c>
      <c r="O26" s="127">
        <f>COUNTIF(Routing_instructions!$B$2:$B$1156,Decaps!O31)+COUNTIF(Routing_instructions!$B$2:$B$1156,Decaps!O32)+COUNTIF(Routing_instructions!$B$2:$B$1156,Decaps!O33)+COUNTIF(Routing_instructions!$B$2:$B$1156,Decaps!O34)+COUNTIF(Routing_instructions!$B$2:$B$1156,Decaps!O35)+COUNTIF(Routing_instructions!$B$2:$B$1156,Decaps!O36)</f>
        <v>2</v>
      </c>
      <c r="P26" s="127">
        <f>COUNTIF(Routing_instructions!$B$2:$B$1156,Decaps!P31)+COUNTIF(Routing_instructions!$B$2:$B$1156,Decaps!P32)+COUNTIF(Routing_instructions!$B$2:$B$1156,Decaps!P33)+COUNTIF(Routing_instructions!$B$2:$B$1156,Decaps!P34)+COUNTIF(Routing_instructions!$B$2:$B$1156,Decaps!P35)+COUNTIF(Routing_instructions!$B$2:$B$1156,Decaps!P36)</f>
        <v>2</v>
      </c>
      <c r="Q26" s="127">
        <f>COUNTIF(Routing_instructions!$B$2:$B$1156,Decaps!Q31)+COUNTIF(Routing_instructions!$B$2:$B$1156,Decaps!Q32)+COUNTIF(Routing_instructions!$B$2:$B$1156,Decaps!Q33)+COUNTIF(Routing_instructions!$B$2:$B$1156,Decaps!Q34)+COUNTIF(Routing_instructions!$B$2:$B$1156,Decaps!Q35)+COUNTIF(Routing_instructions!$B$2:$B$1156,Decaps!Q36)</f>
        <v>6</v>
      </c>
      <c r="R26" s="127">
        <f>COUNTIF(Routing_instructions!$B$2:$B$1156,Decaps!R31)+COUNTIF(Routing_instructions!$B$2:$B$1156,Decaps!R32)+COUNTIF(Routing_instructions!$B$2:$B$1156,Decaps!R33)+COUNTIF(Routing_instructions!$B$2:$B$1156,Decaps!R34)+COUNTIF(Routing_instructions!$B$2:$B$1156,Decaps!R35)+COUNTIF(Routing_instructions!$B$2:$B$1156,Decaps!R36)</f>
        <v>1</v>
      </c>
      <c r="S26" s="127">
        <f>COUNTIF(Routing_instructions!$B$2:$B$1156,Decaps!S31)+COUNTIF(Routing_instructions!$B$2:$B$1156,Decaps!S32)+COUNTIF(Routing_instructions!$B$2:$B$1156,Decaps!S33)+COUNTIF(Routing_instructions!$B$2:$B$1156,Decaps!S34)+COUNTIF(Routing_instructions!$B$2:$B$1156,Decaps!S35)+COUNTIF(Routing_instructions!$B$2:$B$1156,Decaps!S36)</f>
        <v>1</v>
      </c>
      <c r="T26" s="127">
        <f>COUNTIF(Routing_instructions!$B$2:$B$1156,Decaps!T31)+COUNTIF(Routing_instructions!$B$2:$B$1156,Decaps!T32)+COUNTIF(Routing_instructions!$B$2:$B$1156,Decaps!T33)+COUNTIF(Routing_instructions!$B$2:$B$1156,Decaps!T34)+COUNTIF(Routing_instructions!$B$2:$B$1156,Decaps!T35)+COUNTIF(Routing_instructions!$B$2:$B$1156,Decaps!T36)</f>
        <v>1</v>
      </c>
      <c r="U26" s="127">
        <f>COUNTIF(Routing_instructions!$B$2:$B$1156,Decaps!U31)+COUNTIF(Routing_instructions!$B$2:$B$1156,Decaps!U32)+COUNTIF(Routing_instructions!$B$2:$B$1156,Decaps!U33)+COUNTIF(Routing_instructions!$B$2:$B$1156,Decaps!U34)+COUNTIF(Routing_instructions!$B$2:$B$1156,Decaps!U35)+COUNTIF(Routing_instructions!$B$2:$B$1156,Decaps!U36)+COUNTIF(Routing_instructions!$B$2:$B$1156,Decaps!U37)</f>
        <v>10</v>
      </c>
      <c r="V26" s="127">
        <f>COUNTIF(Routing_instructions!$B$2:$B$1156,Decaps!V31)+COUNTIF(Routing_instructions!$B$2:$B$1156,Decaps!V32)+COUNTIF(Routing_instructions!$B$2:$B$1156,Decaps!V33)+COUNTIF(Routing_instructions!$B$2:$B$1156,Decaps!V34)+COUNTIF(Routing_instructions!$B$2:$B$1156,Decaps!V35)+COUNTIF(Routing_instructions!$B$2:$B$1156,Decaps!V36)</f>
        <v>1</v>
      </c>
    </row>
    <row r="27" spans="1:22" customFormat="1" ht="15.75" thickBot="1">
      <c r="A27" s="67" t="s">
        <v>675</v>
      </c>
      <c r="B27" s="12"/>
      <c r="C27" s="127">
        <v>0.95</v>
      </c>
      <c r="D27" s="127">
        <v>0.95</v>
      </c>
      <c r="E27" s="127">
        <v>1.1000000000000001</v>
      </c>
      <c r="F27" s="127">
        <v>1.8</v>
      </c>
      <c r="G27" s="127">
        <v>1</v>
      </c>
      <c r="H27" s="127">
        <v>1</v>
      </c>
      <c r="I27" s="127">
        <v>1</v>
      </c>
      <c r="J27" s="127">
        <v>4.5</v>
      </c>
      <c r="K27" s="127">
        <v>4.5</v>
      </c>
      <c r="L27" s="127">
        <v>1.1000000000000001</v>
      </c>
      <c r="M27" s="127">
        <v>1.8</v>
      </c>
      <c r="N27" s="127">
        <v>1.35</v>
      </c>
      <c r="O27" s="127">
        <v>3.3</v>
      </c>
      <c r="P27" s="127">
        <v>0.3</v>
      </c>
      <c r="Q27" s="127">
        <v>1</v>
      </c>
      <c r="R27" s="127">
        <v>0.95</v>
      </c>
      <c r="S27" s="127">
        <v>1.8</v>
      </c>
      <c r="T27" s="127">
        <v>1.3</v>
      </c>
      <c r="U27" s="127">
        <v>0.95</v>
      </c>
      <c r="V27" s="134">
        <v>4.5</v>
      </c>
    </row>
    <row r="28" spans="1:22" customFormat="1" ht="15.75" thickBot="1">
      <c r="A28" s="67" t="s">
        <v>676</v>
      </c>
      <c r="B28" s="12"/>
      <c r="C28" s="128">
        <v>64</v>
      </c>
      <c r="D28" s="129">
        <v>32</v>
      </c>
      <c r="E28" s="129">
        <v>15</v>
      </c>
      <c r="F28" s="129">
        <v>1</v>
      </c>
      <c r="G28" s="129">
        <v>1</v>
      </c>
      <c r="H28" s="129">
        <v>0.75</v>
      </c>
      <c r="I28" s="129">
        <v>1.5</v>
      </c>
      <c r="J28" s="129">
        <v>1</v>
      </c>
      <c r="K28" s="129">
        <v>1</v>
      </c>
      <c r="L28" s="129">
        <v>4</v>
      </c>
      <c r="M28" s="129">
        <v>2.25</v>
      </c>
      <c r="N28" s="129">
        <v>0.25</v>
      </c>
      <c r="O28" s="129">
        <v>0.6</v>
      </c>
      <c r="P28" s="129">
        <v>1</v>
      </c>
      <c r="Q28" s="129">
        <v>3</v>
      </c>
      <c r="R28" s="129">
        <v>0.25</v>
      </c>
      <c r="S28" s="129">
        <v>0.25</v>
      </c>
      <c r="T28" s="129">
        <v>0.5</v>
      </c>
      <c r="U28" s="129">
        <v>4</v>
      </c>
      <c r="V28" s="129">
        <v>0.25</v>
      </c>
    </row>
    <row r="29" spans="1:22" customFormat="1" ht="18.75" thickBot="1">
      <c r="A29" s="67" t="s">
        <v>677</v>
      </c>
      <c r="B29" s="12"/>
      <c r="C29" s="13"/>
      <c r="D29" s="13"/>
      <c r="E29" s="124"/>
      <c r="F29" s="13"/>
      <c r="G29" s="13"/>
      <c r="H29" s="13"/>
      <c r="I29" s="13"/>
      <c r="J29" s="13"/>
      <c r="K29" s="13"/>
      <c r="L29" s="13"/>
      <c r="M29" s="77"/>
      <c r="N29" s="77"/>
      <c r="O29" s="13"/>
      <c r="P29" s="13"/>
      <c r="Q29" s="13"/>
      <c r="R29" s="13"/>
      <c r="S29" s="13"/>
      <c r="T29" s="13"/>
      <c r="U29" s="13"/>
      <c r="V29" s="13"/>
    </row>
    <row r="30" spans="1:22" customFormat="1" ht="18.75" thickBot="1">
      <c r="A30" s="67" t="s">
        <v>678</v>
      </c>
      <c r="B30" s="12"/>
      <c r="C30" s="13"/>
      <c r="D30" s="13"/>
      <c r="E30" s="13"/>
      <c r="F30" s="13"/>
      <c r="G30" s="13"/>
      <c r="H30" s="13"/>
      <c r="I30" s="13"/>
      <c r="J30" s="13"/>
      <c r="K30" s="13"/>
      <c r="L30" s="13"/>
      <c r="M30" s="77"/>
      <c r="N30" s="77"/>
      <c r="O30" s="13"/>
      <c r="P30" s="13"/>
      <c r="Q30" s="13"/>
      <c r="R30" s="13"/>
      <c r="S30" s="13"/>
      <c r="T30" s="13"/>
      <c r="U30" s="13"/>
      <c r="V30" s="13"/>
    </row>
    <row r="31" spans="1:22" customFormat="1" ht="15.75" thickBot="1">
      <c r="A31" s="67" t="s">
        <v>679</v>
      </c>
      <c r="B31" s="13" t="s">
        <v>39</v>
      </c>
      <c r="C31" s="13" t="s">
        <v>66</v>
      </c>
      <c r="D31" s="13" t="s">
        <v>74</v>
      </c>
      <c r="E31" s="13" t="s">
        <v>81</v>
      </c>
      <c r="F31" s="13" t="s">
        <v>90</v>
      </c>
      <c r="G31" s="13" t="s">
        <v>96</v>
      </c>
      <c r="H31" s="13" t="s">
        <v>103</v>
      </c>
      <c r="I31" s="13" t="s">
        <v>110</v>
      </c>
      <c r="J31" s="13" t="s">
        <v>121</v>
      </c>
      <c r="K31" s="13" t="s">
        <v>128</v>
      </c>
      <c r="L31" s="13" t="s">
        <v>136</v>
      </c>
      <c r="M31" s="13" t="s">
        <v>143</v>
      </c>
      <c r="N31" s="13" t="s">
        <v>151</v>
      </c>
      <c r="O31" s="13" t="s">
        <v>157</v>
      </c>
      <c r="P31" s="13" t="s">
        <v>164</v>
      </c>
      <c r="Q31" s="13" t="s">
        <v>170</v>
      </c>
      <c r="R31" s="13" t="s">
        <v>176</v>
      </c>
      <c r="S31" s="13" t="s">
        <v>181</v>
      </c>
      <c r="T31" s="13" t="s">
        <v>187</v>
      </c>
      <c r="U31" s="13" t="s">
        <v>192</v>
      </c>
      <c r="V31" s="13" t="s">
        <v>206</v>
      </c>
    </row>
    <row r="32" spans="1:22" customFormat="1" ht="15.75" thickBot="1">
      <c r="A32" s="10"/>
      <c r="B32" s="13" t="s">
        <v>49</v>
      </c>
      <c r="C32" s="13"/>
      <c r="D32" s="13"/>
      <c r="E32" s="13" t="s">
        <v>82</v>
      </c>
      <c r="F32" s="13"/>
      <c r="G32" s="13"/>
      <c r="H32" s="13" t="s">
        <v>104</v>
      </c>
      <c r="I32" s="13" t="s">
        <v>111</v>
      </c>
      <c r="J32" s="10"/>
      <c r="K32" s="13"/>
      <c r="L32" s="13"/>
      <c r="M32" s="13" t="s">
        <v>144</v>
      </c>
      <c r="N32" s="13"/>
      <c r="O32" s="13"/>
      <c r="P32" s="13"/>
      <c r="Q32" s="13"/>
      <c r="R32" s="13"/>
      <c r="S32" s="13"/>
      <c r="T32" s="13"/>
      <c r="U32" s="13" t="s">
        <v>193</v>
      </c>
      <c r="V32" s="13"/>
    </row>
    <row r="33" spans="1:23" customFormat="1" ht="15.75" thickBot="1">
      <c r="A33" s="10"/>
      <c r="B33" s="13" t="s">
        <v>50</v>
      </c>
      <c r="C33" s="13"/>
      <c r="D33" s="13"/>
      <c r="E33" s="13"/>
      <c r="F33" s="13"/>
      <c r="G33" s="13"/>
      <c r="H33" s="13"/>
      <c r="I33" s="13"/>
      <c r="J33" s="13"/>
      <c r="K33" s="13"/>
      <c r="L33" s="13"/>
      <c r="M33" s="13"/>
      <c r="N33" s="13"/>
      <c r="O33" s="13"/>
      <c r="P33" s="13"/>
      <c r="Q33" s="13"/>
      <c r="R33" s="13"/>
      <c r="S33" s="13"/>
      <c r="T33" s="13"/>
      <c r="U33" s="13" t="s">
        <v>194</v>
      </c>
      <c r="V33" s="13"/>
    </row>
    <row r="34" spans="1:23" customFormat="1" ht="15.75" thickBot="1">
      <c r="A34" s="10"/>
      <c r="B34" s="13" t="s">
        <v>51</v>
      </c>
      <c r="C34" s="13"/>
      <c r="D34" s="13"/>
      <c r="E34" s="13"/>
      <c r="F34" s="13"/>
      <c r="G34" s="13"/>
      <c r="H34" s="13"/>
      <c r="I34" s="13"/>
      <c r="J34" s="13"/>
      <c r="K34" s="13"/>
      <c r="L34" s="13"/>
      <c r="M34" s="13"/>
      <c r="N34" s="13"/>
      <c r="O34" s="13"/>
      <c r="P34" s="13"/>
      <c r="Q34" s="13"/>
      <c r="R34" s="13"/>
      <c r="S34" s="13"/>
      <c r="T34" s="13"/>
      <c r="U34" s="13" t="s">
        <v>195</v>
      </c>
      <c r="V34" s="13"/>
    </row>
    <row r="35" spans="1:23" customFormat="1" ht="15.75" thickBot="1">
      <c r="A35" s="10"/>
      <c r="B35" s="13" t="s">
        <v>52</v>
      </c>
      <c r="C35" s="13"/>
      <c r="D35" s="13"/>
      <c r="E35" s="13"/>
      <c r="F35" s="13"/>
      <c r="G35" s="13"/>
      <c r="H35" s="13"/>
      <c r="I35" s="13"/>
      <c r="J35" s="13"/>
      <c r="K35" s="13"/>
      <c r="L35" s="13"/>
      <c r="M35" s="13"/>
      <c r="N35" s="13"/>
      <c r="O35" s="13"/>
      <c r="P35" s="13"/>
      <c r="Q35" s="13"/>
      <c r="R35" s="13"/>
      <c r="S35" s="13"/>
      <c r="T35" s="13"/>
      <c r="U35" s="13" t="s">
        <v>196</v>
      </c>
      <c r="V35" s="13"/>
    </row>
    <row r="36" spans="1:23" customFormat="1" ht="15.75" thickBot="1">
      <c r="A36" s="10"/>
      <c r="B36" s="13" t="s">
        <v>53</v>
      </c>
      <c r="C36" s="13"/>
      <c r="D36" s="13"/>
      <c r="E36" s="13"/>
      <c r="F36" s="13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 t="s">
        <v>197</v>
      </c>
      <c r="V36" s="13"/>
    </row>
    <row r="37" spans="1:23" customFormat="1" ht="15.75" thickBot="1">
      <c r="A37" s="10"/>
      <c r="B37" s="13" t="s">
        <v>54</v>
      </c>
      <c r="C37" s="13"/>
      <c r="D37" s="13"/>
      <c r="E37" s="13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  <c r="S37" s="13"/>
      <c r="T37" s="13"/>
      <c r="U37" s="13" t="s">
        <v>198</v>
      </c>
      <c r="V37" s="13"/>
    </row>
    <row r="38" spans="1:23" customFormat="1" ht="15.75" thickBot="1">
      <c r="A38" s="10"/>
      <c r="B38" s="13" t="s">
        <v>55</v>
      </c>
      <c r="C38" s="10"/>
      <c r="D38" s="10"/>
      <c r="E38" s="10"/>
      <c r="F38" s="10"/>
      <c r="G38" s="10"/>
      <c r="H38" s="10"/>
      <c r="I38" s="10"/>
      <c r="J38" s="10"/>
      <c r="K38" s="10"/>
      <c r="L38" s="10"/>
      <c r="M38" s="10"/>
      <c r="N38" s="10"/>
      <c r="O38" s="10"/>
      <c r="P38" s="10"/>
      <c r="Q38" s="10"/>
      <c r="R38" s="10"/>
      <c r="S38" s="10"/>
      <c r="T38" s="10"/>
      <c r="U38" s="10"/>
      <c r="V38" s="10"/>
    </row>
    <row r="39" spans="1:23" customFormat="1" ht="15.75" thickBot="1">
      <c r="A39" s="10"/>
      <c r="B39" s="13" t="s">
        <v>56</v>
      </c>
      <c r="C39" s="10">
        <f>C28/C26</f>
        <v>0.90140845070422537</v>
      </c>
      <c r="D39" s="10">
        <f t="shared" ref="D39:V39" si="2">D28/D26</f>
        <v>0.5161290322580645</v>
      </c>
      <c r="E39" s="10">
        <f t="shared" si="2"/>
        <v>0.68181818181818177</v>
      </c>
      <c r="F39" s="10">
        <f t="shared" si="2"/>
        <v>1</v>
      </c>
      <c r="G39" s="10">
        <f t="shared" si="2"/>
        <v>0.33333333333333331</v>
      </c>
      <c r="H39" s="10">
        <f t="shared" si="2"/>
        <v>0.375</v>
      </c>
      <c r="I39" s="10">
        <f t="shared" si="2"/>
        <v>0.75</v>
      </c>
      <c r="J39" s="10">
        <f t="shared" si="2"/>
        <v>0.5</v>
      </c>
      <c r="K39" s="10">
        <f t="shared" si="2"/>
        <v>0.5</v>
      </c>
      <c r="L39" s="10">
        <f t="shared" si="2"/>
        <v>0.5714285714285714</v>
      </c>
      <c r="M39" s="10">
        <f t="shared" si="2"/>
        <v>0.375</v>
      </c>
      <c r="N39" s="10">
        <f t="shared" si="2"/>
        <v>0.125</v>
      </c>
      <c r="O39" s="10">
        <f t="shared" si="2"/>
        <v>0.3</v>
      </c>
      <c r="P39" s="10">
        <f t="shared" si="2"/>
        <v>0.5</v>
      </c>
      <c r="Q39" s="10">
        <f t="shared" si="2"/>
        <v>0.5</v>
      </c>
      <c r="R39" s="10">
        <f t="shared" si="2"/>
        <v>0.25</v>
      </c>
      <c r="S39" s="10">
        <f t="shared" si="2"/>
        <v>0.25</v>
      </c>
      <c r="T39" s="10">
        <f t="shared" si="2"/>
        <v>0.5</v>
      </c>
      <c r="U39" s="10">
        <f t="shared" si="2"/>
        <v>0.4</v>
      </c>
      <c r="V39" s="10">
        <f t="shared" si="2"/>
        <v>0.25</v>
      </c>
      <c r="W39" s="10"/>
    </row>
    <row r="40" spans="1:23" customFormat="1" ht="15.75" thickBot="1">
      <c r="A40" s="10"/>
      <c r="B40" s="13" t="s">
        <v>57</v>
      </c>
      <c r="W40" s="10"/>
    </row>
    <row r="41" spans="1:23" customFormat="1" ht="15.75" thickBot="1">
      <c r="A41" s="10"/>
      <c r="B41" s="13" t="s">
        <v>58</v>
      </c>
      <c r="W41" s="10"/>
    </row>
    <row r="42" spans="1:23" customFormat="1" ht="15.75" thickBot="1">
      <c r="A42" s="10"/>
      <c r="B42" s="13"/>
      <c r="C42" s="10"/>
      <c r="D42" s="10"/>
      <c r="E42" s="10"/>
      <c r="F42" s="10"/>
      <c r="G42" s="10"/>
      <c r="H42" s="10"/>
      <c r="I42" s="10"/>
      <c r="J42" s="10"/>
      <c r="K42" s="10"/>
      <c r="L42" s="10"/>
      <c r="M42" s="10"/>
      <c r="N42" s="10"/>
      <c r="O42" s="10"/>
      <c r="P42" s="10"/>
      <c r="Q42" s="10"/>
      <c r="R42" s="10"/>
      <c r="S42" s="10"/>
      <c r="T42" s="10"/>
      <c r="U42" s="10"/>
      <c r="V42" s="10"/>
      <c r="W42" s="10"/>
    </row>
    <row r="43" spans="1:23" customFormat="1" ht="15.75" thickBot="1">
      <c r="A43" s="10"/>
      <c r="B43" s="13"/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0"/>
      <c r="O43" s="10"/>
      <c r="P43" s="10"/>
      <c r="Q43" s="10"/>
      <c r="R43" s="10"/>
      <c r="S43" s="10"/>
      <c r="T43" s="10"/>
      <c r="U43" s="10"/>
      <c r="V43" s="10"/>
    </row>
    <row r="44" spans="1:23" customFormat="1" ht="15.75" thickBot="1">
      <c r="A44" s="10"/>
      <c r="B44" s="13"/>
      <c r="C44" s="10"/>
      <c r="D44" s="10"/>
      <c r="E44" s="10"/>
      <c r="F44" s="10"/>
      <c r="G44" s="10"/>
      <c r="H44" s="10"/>
      <c r="I44" s="10"/>
      <c r="J44" s="10"/>
      <c r="K44" s="10"/>
      <c r="L44" s="10"/>
      <c r="M44" s="10"/>
      <c r="N44" s="10"/>
      <c r="O44" s="10"/>
      <c r="P44" s="10"/>
      <c r="Q44" s="10"/>
      <c r="R44" s="10"/>
      <c r="S44" s="10"/>
      <c r="T44" s="10"/>
      <c r="U44" s="10"/>
      <c r="V44" s="10"/>
    </row>
    <row r="45" spans="1:23" customFormat="1" ht="15.75" thickBot="1">
      <c r="A45" s="10"/>
      <c r="B45" s="13"/>
      <c r="C45" s="10"/>
      <c r="D45" s="10"/>
      <c r="E45" s="10"/>
      <c r="F45" s="10"/>
      <c r="G45" s="10"/>
      <c r="H45" s="10"/>
      <c r="I45" s="10"/>
      <c r="J45" s="10"/>
      <c r="K45" s="10"/>
      <c r="L45" s="10"/>
      <c r="M45" s="10"/>
      <c r="N45" s="10"/>
      <c r="O45" s="10"/>
      <c r="P45" s="10"/>
      <c r="Q45" s="10"/>
      <c r="R45" s="10"/>
      <c r="S45" s="10"/>
      <c r="T45" s="10"/>
      <c r="U45" s="10"/>
      <c r="V45" s="10"/>
    </row>
    <row r="46" spans="1:23" customFormat="1" ht="15.75" thickBot="1">
      <c r="A46" s="10"/>
      <c r="B46" s="13"/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0"/>
      <c r="O46" s="10"/>
      <c r="P46" s="10"/>
      <c r="Q46" s="10"/>
      <c r="R46" s="10"/>
      <c r="S46" s="10"/>
      <c r="T46" s="10"/>
      <c r="U46" s="10"/>
      <c r="V46" s="10"/>
    </row>
    <row r="47" spans="1:23" customFormat="1" ht="15.75" thickBot="1">
      <c r="A47" s="10"/>
      <c r="B47" s="13"/>
      <c r="C47" s="10"/>
      <c r="D47" s="10"/>
      <c r="E47" s="10"/>
      <c r="F47" s="10"/>
      <c r="G47" s="10"/>
      <c r="H47" s="10"/>
      <c r="I47" s="10"/>
      <c r="J47" s="10"/>
      <c r="K47" s="10"/>
      <c r="L47" s="10"/>
      <c r="M47" s="10"/>
      <c r="N47" s="10"/>
      <c r="O47" s="10"/>
      <c r="P47" s="10"/>
      <c r="Q47" s="10"/>
      <c r="R47" s="10"/>
      <c r="S47" s="10"/>
      <c r="T47" s="10"/>
      <c r="U47" s="10"/>
      <c r="V47" s="10"/>
    </row>
    <row r="48" spans="1:23" customFormat="1" ht="15.75" thickBot="1">
      <c r="A48" s="10"/>
      <c r="B48" s="13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  <c r="P48" s="10"/>
      <c r="Q48" s="10"/>
      <c r="R48" s="10"/>
      <c r="S48" s="10"/>
      <c r="T48" s="10"/>
      <c r="U48" s="10"/>
      <c r="V48" s="10"/>
    </row>
    <row r="49" spans="1:22" customFormat="1" ht="15.75" thickBot="1">
      <c r="A49" s="10"/>
      <c r="B49" s="13"/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  <c r="P49" s="10"/>
      <c r="Q49" s="10"/>
      <c r="R49" s="10"/>
      <c r="S49" s="10"/>
      <c r="T49" s="10"/>
      <c r="U49" s="10"/>
      <c r="V49" s="10"/>
    </row>
    <row r="50" spans="1:22" customFormat="1" ht="15.75" thickBot="1">
      <c r="A50" s="10"/>
      <c r="B50" s="72"/>
      <c r="C50" s="10"/>
      <c r="D50" s="10"/>
      <c r="E50" s="10"/>
      <c r="F50" s="10"/>
      <c r="G50" s="10"/>
      <c r="H50" s="10"/>
      <c r="I50" s="10"/>
      <c r="J50" s="10"/>
      <c r="K50" s="10"/>
      <c r="L50" s="10"/>
      <c r="M50" s="10"/>
      <c r="N50" s="10"/>
      <c r="O50" s="10"/>
      <c r="P50" s="10"/>
      <c r="Q50" s="10"/>
      <c r="R50" s="10"/>
      <c r="S50" s="10"/>
      <c r="T50" s="10"/>
      <c r="U50" s="10"/>
      <c r="V50" s="10"/>
    </row>
    <row r="51" spans="1:22" customFormat="1" ht="15">
      <c r="A51" s="10"/>
      <c r="B51" s="10"/>
      <c r="C51" s="10"/>
      <c r="D51" s="10"/>
      <c r="E51" s="10"/>
      <c r="F51" s="10"/>
      <c r="G51" s="10"/>
      <c r="H51" s="10"/>
      <c r="I51" s="10"/>
      <c r="J51" s="10"/>
      <c r="K51" s="10"/>
      <c r="L51" s="10"/>
      <c r="M51" s="10"/>
      <c r="N51" s="10"/>
      <c r="O51" s="10"/>
      <c r="P51" s="10"/>
      <c r="Q51" s="10"/>
      <c r="R51" s="10"/>
      <c r="S51" s="10"/>
      <c r="T51" s="10"/>
      <c r="U51" s="10"/>
      <c r="V51" s="10"/>
    </row>
    <row r="52" spans="1:22" customFormat="1" ht="15">
      <c r="A52" s="10"/>
      <c r="B52" s="10"/>
      <c r="C52" s="10"/>
      <c r="D52" s="10"/>
      <c r="E52" s="10"/>
      <c r="F52" s="10"/>
      <c r="G52" s="10"/>
      <c r="H52" s="10"/>
      <c r="I52" s="10"/>
      <c r="J52" s="10"/>
      <c r="K52" s="10"/>
      <c r="L52" s="10"/>
      <c r="M52" s="10"/>
      <c r="N52" s="10"/>
      <c r="O52" s="10"/>
      <c r="P52" s="10"/>
      <c r="Q52" s="10"/>
      <c r="R52" s="10"/>
      <c r="S52" s="10"/>
      <c r="T52" s="10"/>
      <c r="U52" s="10"/>
      <c r="V52" s="10"/>
    </row>
    <row r="62" spans="1:22" ht="15">
      <c r="C62" t="s">
        <v>680</v>
      </c>
      <c r="D62" s="10" t="s">
        <v>681</v>
      </c>
      <c r="E62" s="10" t="s">
        <v>682</v>
      </c>
      <c r="F62" s="10" t="s">
        <v>683</v>
      </c>
      <c r="G62" s="10" t="s">
        <v>684</v>
      </c>
      <c r="H62" s="10" t="s">
        <v>685</v>
      </c>
      <c r="I62" s="10" t="s">
        <v>686</v>
      </c>
      <c r="J62" s="10" t="s">
        <v>687</v>
      </c>
      <c r="K62" s="10" t="s">
        <v>688</v>
      </c>
      <c r="L62" s="10" t="s">
        <v>689</v>
      </c>
      <c r="M62" s="10" t="s">
        <v>690</v>
      </c>
      <c r="N62" s="10" t="s">
        <v>691</v>
      </c>
      <c r="O62" s="10" t="s">
        <v>692</v>
      </c>
      <c r="P62" s="10" t="s">
        <v>693</v>
      </c>
      <c r="Q62" s="10" t="s">
        <v>694</v>
      </c>
      <c r="R62" s="10" t="s">
        <v>695</v>
      </c>
      <c r="S62" s="10" t="s">
        <v>696</v>
      </c>
      <c r="T62" s="10" t="s">
        <v>697</v>
      </c>
      <c r="U62" s="10" t="s">
        <v>698</v>
      </c>
      <c r="V62" s="10" t="s">
        <v>699</v>
      </c>
    </row>
    <row r="63" spans="1:22" ht="15">
      <c r="C63" t="s">
        <v>700</v>
      </c>
      <c r="D63" s="10" t="s">
        <v>701</v>
      </c>
      <c r="E63" s="10" t="s">
        <v>702</v>
      </c>
      <c r="F63" s="10" t="s">
        <v>703</v>
      </c>
      <c r="G63" s="10" t="s">
        <v>704</v>
      </c>
      <c r="H63" s="10" t="s">
        <v>705</v>
      </c>
      <c r="I63" s="10" t="s">
        <v>706</v>
      </c>
      <c r="J63" s="10" t="s">
        <v>707</v>
      </c>
      <c r="K63" s="10" t="s">
        <v>708</v>
      </c>
      <c r="L63" s="10" t="s">
        <v>709</v>
      </c>
      <c r="M63" s="10" t="s">
        <v>710</v>
      </c>
      <c r="N63" s="10" t="s">
        <v>711</v>
      </c>
      <c r="O63" s="10" t="s">
        <v>712</v>
      </c>
      <c r="P63" s="10" t="s">
        <v>713</v>
      </c>
      <c r="Q63" s="10" t="s">
        <v>714</v>
      </c>
      <c r="R63" s="10" t="s">
        <v>715</v>
      </c>
      <c r="S63" s="10" t="s">
        <v>716</v>
      </c>
      <c r="T63" s="10" t="s">
        <v>717</v>
      </c>
      <c r="U63" s="10" t="s">
        <v>718</v>
      </c>
      <c r="V63" s="10" t="s">
        <v>719</v>
      </c>
    </row>
  </sheetData>
  <conditionalFormatting sqref="B27:V27">
    <cfRule type="expression" dxfId="12" priority="2" stopIfTrue="1">
      <formula>#REF!&lt;&gt;B$6</formula>
    </cfRule>
  </conditionalFormatting>
  <pageMargins left="0.7" right="0.7" top="0.75" bottom="0.75" header="0.3" footer="0.3"/>
  <pageSetup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rgb="FF00B050"/>
  </sheetPr>
  <dimension ref="A2:AA134"/>
  <sheetViews>
    <sheetView showGridLines="0" topLeftCell="N60" zoomScale="70" zoomScaleNormal="70" workbookViewId="0">
      <selection activeCell="U54" sqref="P54:U54"/>
    </sheetView>
  </sheetViews>
  <sheetFormatPr defaultRowHeight="15"/>
  <cols>
    <col min="16" max="16" width="21.7109375" customWidth="1"/>
    <col min="17" max="18" width="18.42578125" customWidth="1"/>
    <col min="19" max="19" width="22.140625" customWidth="1"/>
    <col min="20" max="20" width="33.42578125" customWidth="1"/>
    <col min="21" max="21" width="21.85546875" customWidth="1"/>
    <col min="22" max="22" width="22.28515625" customWidth="1"/>
    <col min="23" max="24" width="26.7109375" customWidth="1"/>
    <col min="25" max="25" width="31.7109375" customWidth="1"/>
    <col min="26" max="26" width="23.42578125" customWidth="1"/>
  </cols>
  <sheetData>
    <row r="2" spans="2:19" ht="23.25">
      <c r="B2" s="139" t="s">
        <v>1957</v>
      </c>
      <c r="P2" s="139" t="s">
        <v>1958</v>
      </c>
      <c r="S2" s="138"/>
    </row>
    <row r="47" spans="19:19">
      <c r="S47" s="201"/>
    </row>
    <row r="48" spans="19:19">
      <c r="S48" s="201"/>
    </row>
    <row r="50" spans="1:21" ht="21">
      <c r="A50" s="139" t="s">
        <v>1959</v>
      </c>
    </row>
    <row r="51" spans="1:21" ht="37.5">
      <c r="P51" s="215" t="s">
        <v>1960</v>
      </c>
      <c r="Q51" s="215" t="s">
        <v>1961</v>
      </c>
      <c r="R51" s="215" t="s">
        <v>1962</v>
      </c>
      <c r="S51" s="215" t="s">
        <v>1963</v>
      </c>
      <c r="T51" s="215" t="s">
        <v>1962</v>
      </c>
      <c r="U51" s="215" t="s">
        <v>1964</v>
      </c>
    </row>
    <row r="52" spans="1:21" ht="15.75">
      <c r="P52" s="140" t="s">
        <v>48</v>
      </c>
      <c r="Q52" s="141" t="s">
        <v>39</v>
      </c>
      <c r="R52" s="142">
        <v>420</v>
      </c>
      <c r="S52" s="142"/>
      <c r="T52" s="142">
        <v>0</v>
      </c>
      <c r="U52" s="141" t="s">
        <v>1965</v>
      </c>
    </row>
    <row r="53" spans="1:21" ht="15.75">
      <c r="P53" s="140" t="s">
        <v>65</v>
      </c>
      <c r="Q53" s="141" t="s">
        <v>66</v>
      </c>
      <c r="R53" s="142">
        <v>72</v>
      </c>
      <c r="S53" s="142" t="s">
        <v>747</v>
      </c>
      <c r="T53" s="142">
        <v>1</v>
      </c>
      <c r="U53" s="141" t="s">
        <v>1966</v>
      </c>
    </row>
    <row r="54" spans="1:21" ht="15.75">
      <c r="P54" s="140" t="s">
        <v>73</v>
      </c>
      <c r="Q54" s="141" t="s">
        <v>74</v>
      </c>
      <c r="R54" s="142">
        <v>63</v>
      </c>
      <c r="S54" s="142" t="s">
        <v>741</v>
      </c>
      <c r="T54" s="142">
        <v>1</v>
      </c>
      <c r="U54" s="141" t="s">
        <v>1966</v>
      </c>
    </row>
    <row r="55" spans="1:21" ht="31.5">
      <c r="P55" s="140" t="s">
        <v>80</v>
      </c>
      <c r="Q55" s="143" t="s">
        <v>1967</v>
      </c>
      <c r="R55" s="142">
        <v>22</v>
      </c>
      <c r="S55" s="142"/>
      <c r="T55" s="142">
        <v>0</v>
      </c>
      <c r="U55" s="141" t="s">
        <v>1965</v>
      </c>
    </row>
    <row r="56" spans="1:21" ht="15.75">
      <c r="P56" s="140" t="s">
        <v>89</v>
      </c>
      <c r="Q56" s="141" t="s">
        <v>90</v>
      </c>
      <c r="R56" s="142">
        <v>1</v>
      </c>
      <c r="S56" s="142"/>
      <c r="T56" s="142">
        <v>0</v>
      </c>
      <c r="U56" s="141" t="s">
        <v>1965</v>
      </c>
    </row>
    <row r="57" spans="1:21" ht="15.75">
      <c r="P57" s="140" t="s">
        <v>95</v>
      </c>
      <c r="Q57" s="141" t="s">
        <v>96</v>
      </c>
      <c r="R57" s="142">
        <v>3</v>
      </c>
      <c r="S57" s="142"/>
      <c r="T57" s="142">
        <v>0</v>
      </c>
      <c r="U57" s="141" t="s">
        <v>1965</v>
      </c>
    </row>
    <row r="58" spans="1:21" ht="31.5">
      <c r="P58" s="140" t="s">
        <v>102</v>
      </c>
      <c r="Q58" s="143" t="s">
        <v>1968</v>
      </c>
      <c r="R58" s="142">
        <v>2</v>
      </c>
      <c r="S58" s="142"/>
      <c r="T58" s="142">
        <v>0</v>
      </c>
      <c r="U58" s="141" t="s">
        <v>1965</v>
      </c>
    </row>
    <row r="59" spans="1:21" ht="31.5">
      <c r="P59" s="140" t="s">
        <v>109</v>
      </c>
      <c r="Q59" s="143" t="s">
        <v>1969</v>
      </c>
      <c r="R59" s="142">
        <v>2</v>
      </c>
      <c r="S59" s="142"/>
      <c r="T59" s="142">
        <v>0</v>
      </c>
      <c r="U59" s="141" t="s">
        <v>1965</v>
      </c>
    </row>
    <row r="60" spans="1:21" ht="15.75">
      <c r="P60" s="140" t="s">
        <v>120</v>
      </c>
      <c r="Q60" s="141" t="s">
        <v>121</v>
      </c>
      <c r="R60" s="142">
        <v>2</v>
      </c>
      <c r="S60" s="142"/>
      <c r="T60" s="142">
        <v>0</v>
      </c>
      <c r="U60" s="141" t="s">
        <v>1965</v>
      </c>
    </row>
    <row r="61" spans="1:21" ht="15.75">
      <c r="P61" s="140" t="s">
        <v>127</v>
      </c>
      <c r="Q61" s="141" t="s">
        <v>128</v>
      </c>
      <c r="R61" s="142">
        <v>2</v>
      </c>
      <c r="S61" s="142"/>
      <c r="T61" s="142">
        <v>0</v>
      </c>
      <c r="U61" s="141" t="s">
        <v>1965</v>
      </c>
    </row>
    <row r="62" spans="1:21" ht="15.75">
      <c r="P62" s="140" t="s">
        <v>135</v>
      </c>
      <c r="Q62" s="141" t="s">
        <v>136</v>
      </c>
      <c r="R62" s="142">
        <v>7</v>
      </c>
      <c r="S62" s="142"/>
      <c r="T62" s="142">
        <v>0</v>
      </c>
      <c r="U62" s="141" t="s">
        <v>1965</v>
      </c>
    </row>
    <row r="63" spans="1:21" ht="31.5">
      <c r="P63" s="140" t="s">
        <v>142</v>
      </c>
      <c r="Q63" s="143" t="s">
        <v>1970</v>
      </c>
      <c r="R63" s="142">
        <v>6</v>
      </c>
      <c r="S63" s="142"/>
      <c r="T63" s="142">
        <v>0</v>
      </c>
      <c r="U63" s="141" t="s">
        <v>1965</v>
      </c>
    </row>
    <row r="64" spans="1:21" ht="15.75">
      <c r="P64" s="140" t="s">
        <v>150</v>
      </c>
      <c r="Q64" s="141" t="s">
        <v>151</v>
      </c>
      <c r="R64" s="142">
        <v>2</v>
      </c>
      <c r="S64" s="142"/>
      <c r="T64" s="142">
        <v>0</v>
      </c>
      <c r="U64" s="141" t="s">
        <v>1965</v>
      </c>
    </row>
    <row r="65" spans="16:21" ht="15.75">
      <c r="P65" s="140" t="s">
        <v>156</v>
      </c>
      <c r="Q65" s="141" t="s">
        <v>157</v>
      </c>
      <c r="R65" s="142">
        <v>2</v>
      </c>
      <c r="S65" s="142"/>
      <c r="T65" s="142">
        <v>0</v>
      </c>
      <c r="U65" s="141" t="s">
        <v>1965</v>
      </c>
    </row>
    <row r="66" spans="16:21" ht="15.75">
      <c r="P66" s="140" t="s">
        <v>163</v>
      </c>
      <c r="Q66" s="141" t="s">
        <v>164</v>
      </c>
      <c r="R66" s="142">
        <v>2</v>
      </c>
      <c r="S66" s="142"/>
      <c r="T66" s="142">
        <v>0</v>
      </c>
      <c r="U66" s="141" t="s">
        <v>1965</v>
      </c>
    </row>
    <row r="67" spans="16:21" ht="15.75">
      <c r="P67" s="140" t="s">
        <v>169</v>
      </c>
      <c r="Q67" s="141" t="s">
        <v>170</v>
      </c>
      <c r="R67" s="142">
        <v>6</v>
      </c>
      <c r="S67" s="142"/>
      <c r="T67" s="142">
        <v>0</v>
      </c>
      <c r="U67" s="141" t="s">
        <v>1965</v>
      </c>
    </row>
    <row r="68" spans="16:21" ht="31.5">
      <c r="P68" s="140" t="s">
        <v>175</v>
      </c>
      <c r="Q68" s="141" t="s">
        <v>176</v>
      </c>
      <c r="R68" s="142">
        <v>1</v>
      </c>
      <c r="S68" s="144" t="s">
        <v>1971</v>
      </c>
      <c r="T68" s="142">
        <v>1</v>
      </c>
      <c r="U68" s="141" t="s">
        <v>1966</v>
      </c>
    </row>
    <row r="69" spans="16:21" ht="15.75">
      <c r="P69" s="140" t="s">
        <v>180</v>
      </c>
      <c r="Q69" s="141" t="s">
        <v>181</v>
      </c>
      <c r="R69" s="142">
        <v>1</v>
      </c>
      <c r="S69" s="142" t="s">
        <v>985</v>
      </c>
      <c r="T69" s="142">
        <v>1</v>
      </c>
      <c r="U69" s="141" t="s">
        <v>1966</v>
      </c>
    </row>
    <row r="70" spans="16:21" ht="31.5">
      <c r="P70" s="140" t="s">
        <v>186</v>
      </c>
      <c r="Q70" s="204" t="s">
        <v>187</v>
      </c>
      <c r="R70" s="142">
        <v>2</v>
      </c>
      <c r="S70" s="205" t="s">
        <v>1639</v>
      </c>
      <c r="T70" s="142">
        <v>1</v>
      </c>
      <c r="U70" s="141" t="s">
        <v>1966</v>
      </c>
    </row>
    <row r="71" spans="16:21" ht="110.25">
      <c r="P71" s="145" t="s">
        <v>191</v>
      </c>
      <c r="Q71" s="146" t="s">
        <v>1972</v>
      </c>
      <c r="R71" s="147">
        <v>9</v>
      </c>
      <c r="S71" s="203" t="s">
        <v>1973</v>
      </c>
      <c r="T71" s="206">
        <v>5</v>
      </c>
      <c r="U71" s="163" t="s">
        <v>1974</v>
      </c>
    </row>
    <row r="72" spans="16:21" ht="15.75">
      <c r="P72" s="140" t="s">
        <v>205</v>
      </c>
      <c r="Q72" s="141" t="s">
        <v>206</v>
      </c>
      <c r="R72" s="142">
        <v>1</v>
      </c>
      <c r="S72" s="142" t="s">
        <v>1743</v>
      </c>
      <c r="T72" s="142">
        <v>1</v>
      </c>
      <c r="U72" s="141" t="s">
        <v>1966</v>
      </c>
    </row>
    <row r="94" spans="11:27">
      <c r="K94" s="10"/>
      <c r="L94" s="10"/>
      <c r="M94" s="10"/>
      <c r="N94" s="10"/>
      <c r="O94" s="10"/>
      <c r="P94" s="10"/>
      <c r="Q94" s="10"/>
      <c r="R94" s="10"/>
    </row>
    <row r="95" spans="11:27">
      <c r="K95" s="10"/>
      <c r="L95" s="10"/>
      <c r="M95" s="10"/>
      <c r="N95" s="10"/>
      <c r="O95" s="10"/>
      <c r="P95" s="10"/>
      <c r="Q95" s="10"/>
      <c r="R95" s="10"/>
    </row>
    <row r="96" spans="11:27">
      <c r="K96" s="10"/>
      <c r="L96" s="10"/>
      <c r="M96" s="10"/>
      <c r="N96" s="10"/>
      <c r="O96" s="10"/>
      <c r="P96" s="10"/>
      <c r="Q96" s="10"/>
      <c r="R96" s="10"/>
      <c r="T96" s="133"/>
      <c r="U96" s="10"/>
      <c r="V96" s="10"/>
      <c r="W96" s="10"/>
      <c r="X96" s="10"/>
      <c r="Y96" s="10"/>
      <c r="Z96" s="10"/>
      <c r="AA96" s="10"/>
    </row>
    <row r="97" spans="11:27">
      <c r="K97" s="10"/>
      <c r="L97" s="10"/>
      <c r="M97" s="10"/>
      <c r="N97" s="10"/>
      <c r="O97" s="10"/>
      <c r="P97" s="10"/>
      <c r="Q97" s="10"/>
      <c r="R97" s="10"/>
      <c r="T97" s="133"/>
      <c r="U97" s="10"/>
      <c r="V97" s="10"/>
      <c r="W97" s="10"/>
      <c r="X97" s="10"/>
      <c r="Y97" s="10"/>
      <c r="Z97" s="10"/>
      <c r="AA97" s="10"/>
    </row>
    <row r="98" spans="11:27">
      <c r="K98" s="10"/>
      <c r="L98" s="10"/>
      <c r="M98" s="10"/>
      <c r="N98" s="10"/>
      <c r="O98" s="10"/>
      <c r="P98" s="10"/>
      <c r="Q98" s="10"/>
      <c r="R98" s="10"/>
      <c r="T98" s="133"/>
      <c r="U98" s="10"/>
      <c r="V98" s="10"/>
      <c r="W98" s="10"/>
      <c r="X98" s="10"/>
      <c r="Y98" s="10"/>
      <c r="Z98" s="10"/>
      <c r="AA98" s="10"/>
    </row>
    <row r="99" spans="11:27">
      <c r="K99" s="10"/>
      <c r="L99" s="10"/>
      <c r="M99" s="10"/>
      <c r="N99" s="10"/>
      <c r="O99" s="10"/>
      <c r="P99" s="10"/>
      <c r="Q99" s="10"/>
      <c r="R99" s="10"/>
      <c r="T99" s="133"/>
      <c r="U99" s="10"/>
      <c r="V99" s="10"/>
      <c r="W99" s="10"/>
      <c r="X99" s="10"/>
      <c r="Y99" s="10"/>
      <c r="Z99" s="10"/>
      <c r="AA99" s="10"/>
    </row>
    <row r="100" spans="11:27">
      <c r="K100" s="10"/>
      <c r="L100" s="10"/>
      <c r="M100" s="10"/>
      <c r="N100" s="10"/>
      <c r="O100" s="10"/>
      <c r="P100" s="10"/>
      <c r="Q100" s="10"/>
      <c r="R100" s="10"/>
      <c r="T100" s="133"/>
      <c r="U100" s="10"/>
      <c r="V100" s="10"/>
      <c r="W100" s="10"/>
      <c r="X100" s="10"/>
      <c r="Y100" s="10"/>
      <c r="Z100" s="10"/>
      <c r="AA100" s="10"/>
    </row>
    <row r="101" spans="11:27">
      <c r="K101" s="10"/>
      <c r="L101" s="10"/>
      <c r="M101" s="10"/>
      <c r="N101" s="10"/>
      <c r="O101" s="10"/>
      <c r="P101" s="10"/>
      <c r="Q101" s="10"/>
      <c r="R101" s="10"/>
      <c r="T101" s="133"/>
      <c r="U101" s="10"/>
      <c r="V101" s="10"/>
      <c r="W101" s="10"/>
      <c r="X101" s="10"/>
      <c r="Y101" s="10"/>
      <c r="Z101" s="10"/>
      <c r="AA101" s="10"/>
    </row>
    <row r="102" spans="11:27">
      <c r="K102" s="10"/>
      <c r="L102" s="10"/>
      <c r="M102" s="10"/>
      <c r="N102" s="10"/>
      <c r="O102" s="10"/>
      <c r="P102" s="10"/>
      <c r="Q102" s="10"/>
      <c r="R102" s="10"/>
      <c r="T102" s="133"/>
      <c r="U102" s="10"/>
      <c r="V102" s="10"/>
      <c r="W102" s="10"/>
      <c r="X102" s="10"/>
      <c r="Y102" s="10"/>
      <c r="Z102" s="10"/>
      <c r="AA102" s="10"/>
    </row>
    <row r="103" spans="11:27">
      <c r="K103" s="10"/>
      <c r="L103" s="10"/>
      <c r="M103" s="10"/>
      <c r="N103" s="10"/>
      <c r="O103" s="10"/>
      <c r="P103" s="10"/>
      <c r="Q103" s="10"/>
      <c r="R103" s="10"/>
      <c r="T103" s="133"/>
      <c r="U103" s="10"/>
      <c r="V103" s="10"/>
      <c r="W103" s="10"/>
      <c r="X103" s="10"/>
      <c r="Y103" s="10"/>
      <c r="Z103" s="10"/>
      <c r="AA103" s="10"/>
    </row>
    <row r="104" spans="11:27">
      <c r="K104" s="10"/>
      <c r="L104" s="10"/>
      <c r="M104" s="10"/>
      <c r="N104" s="10"/>
      <c r="O104" s="10"/>
      <c r="P104" s="10"/>
      <c r="Q104" s="10"/>
      <c r="R104" s="10"/>
      <c r="T104" s="133"/>
      <c r="U104" s="10"/>
      <c r="V104" s="10"/>
      <c r="W104" s="10"/>
      <c r="X104" s="10"/>
      <c r="Y104" s="10"/>
      <c r="Z104" s="10"/>
      <c r="AA104" s="10"/>
    </row>
    <row r="105" spans="11:27">
      <c r="K105" s="10"/>
      <c r="L105" s="10"/>
      <c r="M105" s="10"/>
      <c r="N105" s="10"/>
      <c r="O105" s="10"/>
      <c r="P105" s="10"/>
      <c r="Q105" s="10"/>
      <c r="R105" s="10"/>
      <c r="T105" s="133"/>
      <c r="U105" s="10"/>
      <c r="V105" s="10"/>
      <c r="W105" s="10"/>
      <c r="X105" s="10"/>
      <c r="Y105" s="10"/>
      <c r="Z105" s="10"/>
      <c r="AA105" s="10"/>
    </row>
    <row r="106" spans="11:27">
      <c r="K106" s="10"/>
      <c r="L106" s="10"/>
      <c r="M106" s="10"/>
      <c r="N106" s="10"/>
      <c r="O106" s="10"/>
      <c r="P106" s="10"/>
      <c r="Q106" s="10"/>
      <c r="R106" s="10"/>
      <c r="T106" s="133"/>
      <c r="U106" s="10"/>
      <c r="V106" s="10"/>
      <c r="W106" s="10"/>
      <c r="X106" s="10"/>
      <c r="Y106" s="10"/>
      <c r="Z106" s="10"/>
      <c r="AA106" s="10"/>
    </row>
    <row r="107" spans="11:27">
      <c r="K107" s="10"/>
      <c r="L107" s="10"/>
      <c r="M107" s="10"/>
      <c r="N107" s="10"/>
      <c r="O107" s="10"/>
      <c r="P107" s="10"/>
      <c r="Q107" s="10"/>
      <c r="R107" s="10"/>
      <c r="T107" s="133"/>
      <c r="U107" s="10"/>
      <c r="V107" s="10"/>
      <c r="W107" s="10"/>
      <c r="X107" s="10"/>
      <c r="Y107" s="10"/>
      <c r="Z107" s="10"/>
      <c r="AA107" s="10"/>
    </row>
    <row r="108" spans="11:27">
      <c r="K108" s="10"/>
      <c r="L108" s="10"/>
      <c r="M108" s="10"/>
      <c r="N108" s="10"/>
      <c r="O108" s="10"/>
      <c r="P108" s="10"/>
      <c r="Q108" s="10"/>
      <c r="R108" s="10"/>
      <c r="T108" s="133"/>
      <c r="U108" s="10"/>
      <c r="V108" s="10"/>
      <c r="W108" s="10"/>
      <c r="X108" s="10"/>
      <c r="Y108" s="10"/>
      <c r="Z108" s="10"/>
      <c r="AA108" s="10"/>
    </row>
    <row r="109" spans="11:27">
      <c r="K109" s="10"/>
      <c r="L109" s="10"/>
      <c r="M109" s="10"/>
      <c r="N109" s="10"/>
      <c r="O109" s="10"/>
      <c r="P109" s="10"/>
      <c r="Q109" s="10"/>
      <c r="R109" s="10"/>
      <c r="T109" s="133"/>
      <c r="U109" s="10"/>
      <c r="V109" s="10"/>
      <c r="W109" s="10"/>
      <c r="X109" s="10"/>
      <c r="Y109" s="10"/>
      <c r="Z109" s="10"/>
      <c r="AA109" s="10"/>
    </row>
    <row r="110" spans="11:27">
      <c r="K110" s="10"/>
      <c r="L110" s="10"/>
      <c r="M110" s="10"/>
      <c r="N110" s="10"/>
      <c r="O110" s="10"/>
      <c r="P110" s="10"/>
      <c r="Q110" s="10"/>
      <c r="R110" s="10"/>
      <c r="T110" s="133"/>
      <c r="U110" s="10"/>
      <c r="V110" s="10"/>
      <c r="W110" s="10"/>
      <c r="X110" s="10"/>
      <c r="Y110" s="10"/>
      <c r="Z110" s="10"/>
      <c r="AA110" s="10"/>
    </row>
    <row r="111" spans="11:27">
      <c r="K111" s="10"/>
      <c r="L111" s="10"/>
      <c r="M111" s="10"/>
      <c r="N111" s="10"/>
      <c r="O111" s="10"/>
      <c r="P111" s="10"/>
      <c r="Q111" s="10"/>
      <c r="R111" s="10"/>
      <c r="T111" s="133"/>
      <c r="U111" s="10"/>
      <c r="V111" s="10"/>
      <c r="W111" s="10"/>
      <c r="X111" s="10"/>
      <c r="Y111" s="10"/>
      <c r="Z111" s="10"/>
      <c r="AA111" s="10"/>
    </row>
    <row r="112" spans="11:27">
      <c r="K112" s="10"/>
      <c r="L112" s="10"/>
      <c r="M112" s="10"/>
      <c r="N112" s="10"/>
      <c r="O112" s="10"/>
      <c r="P112" s="10"/>
      <c r="Q112" s="10"/>
      <c r="R112" s="10"/>
      <c r="T112" s="133"/>
      <c r="U112" s="10"/>
      <c r="V112" s="10"/>
      <c r="W112" s="10"/>
      <c r="X112" s="10"/>
      <c r="Y112" s="10"/>
      <c r="Z112" s="10"/>
      <c r="AA112" s="10"/>
    </row>
    <row r="113" spans="11:27">
      <c r="K113" s="10"/>
      <c r="L113" s="10"/>
      <c r="M113" s="10"/>
      <c r="N113" s="10"/>
      <c r="O113" s="10"/>
      <c r="P113" s="10"/>
      <c r="Q113" s="10"/>
      <c r="R113" s="10"/>
      <c r="T113" s="133"/>
      <c r="U113" s="10"/>
      <c r="V113" s="10"/>
      <c r="W113" s="10"/>
      <c r="X113" s="10"/>
      <c r="Y113" s="10"/>
      <c r="Z113" s="10"/>
      <c r="AA113" s="10"/>
    </row>
    <row r="114" spans="11:27">
      <c r="T114" s="133"/>
      <c r="U114" s="10"/>
      <c r="V114" s="10"/>
      <c r="W114" s="10"/>
      <c r="X114" s="10"/>
      <c r="Y114" s="10"/>
      <c r="Z114" s="10"/>
      <c r="AA114" s="10"/>
    </row>
    <row r="115" spans="11:27">
      <c r="T115" s="133"/>
      <c r="U115" s="10"/>
      <c r="V115" s="10"/>
      <c r="W115" s="10"/>
      <c r="X115" s="10"/>
      <c r="Y115" s="10"/>
      <c r="Z115" s="10"/>
      <c r="AA115" s="10"/>
    </row>
    <row r="122" spans="11:27">
      <c r="U122" s="10"/>
    </row>
    <row r="123" spans="11:27">
      <c r="U123" s="10"/>
    </row>
    <row r="124" spans="11:27">
      <c r="U124" s="10"/>
    </row>
    <row r="125" spans="11:27">
      <c r="U125" s="10"/>
    </row>
    <row r="126" spans="11:27">
      <c r="U126" s="10"/>
    </row>
    <row r="127" spans="11:27">
      <c r="U127" s="10"/>
    </row>
    <row r="128" spans="11:27">
      <c r="U128" s="10"/>
    </row>
    <row r="129" spans="21:21">
      <c r="U129" s="10"/>
    </row>
    <row r="130" spans="21:21">
      <c r="U130" s="10"/>
    </row>
    <row r="131" spans="21:21">
      <c r="U131" s="10"/>
    </row>
    <row r="132" spans="21:21">
      <c r="U132" s="10"/>
    </row>
    <row r="133" spans="21:21">
      <c r="U133" s="10"/>
    </row>
    <row r="134" spans="21:21">
      <c r="U134" s="10"/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1" shapeId="23553" r:id="rId4">
          <objectPr defaultSize="0" r:id="rId5">
            <anchor moveWithCells="1">
              <from>
                <xdr:col>1</xdr:col>
                <xdr:colOff>0</xdr:colOff>
                <xdr:row>3</xdr:row>
                <xdr:rowOff>0</xdr:rowOff>
              </from>
              <to>
                <xdr:col>11</xdr:col>
                <xdr:colOff>85725</xdr:colOff>
                <xdr:row>45</xdr:row>
                <xdr:rowOff>47625</xdr:rowOff>
              </to>
            </anchor>
          </objectPr>
        </oleObject>
      </mc:Choice>
      <mc:Fallback>
        <oleObject progId="Visio.Drawing.11" shapeId="23553" r:id="rId4"/>
      </mc:Fallback>
    </mc:AlternateContent>
    <mc:AlternateContent xmlns:mc="http://schemas.openxmlformats.org/markup-compatibility/2006">
      <mc:Choice Requires="x14">
        <oleObject progId="Visio.Drawing.11" shapeId="23555" r:id="rId6">
          <objectPr defaultSize="0" r:id="rId7">
            <anchor moveWithCells="1">
              <from>
                <xdr:col>13</xdr:col>
                <xdr:colOff>381000</xdr:colOff>
                <xdr:row>2</xdr:row>
                <xdr:rowOff>133350</xdr:rowOff>
              </from>
              <to>
                <xdr:col>18</xdr:col>
                <xdr:colOff>1323975</xdr:colOff>
                <xdr:row>43</xdr:row>
                <xdr:rowOff>9525</xdr:rowOff>
              </to>
            </anchor>
          </objectPr>
        </oleObject>
      </mc:Choice>
      <mc:Fallback>
        <oleObject progId="Visio.Drawing.11" shapeId="23555" r:id="rId6"/>
      </mc:Fallback>
    </mc:AlternateContent>
    <mc:AlternateContent xmlns:mc="http://schemas.openxmlformats.org/markup-compatibility/2006">
      <mc:Choice Requires="x14">
        <oleObject progId="Visio.Drawing.11" shapeId="23556" r:id="rId8">
          <objectPr defaultSize="0" r:id="rId9">
            <anchor moveWithCells="1">
              <from>
                <xdr:col>0</xdr:col>
                <xdr:colOff>200025</xdr:colOff>
                <xdr:row>51</xdr:row>
                <xdr:rowOff>190500</xdr:rowOff>
              </from>
              <to>
                <xdr:col>10</xdr:col>
                <xdr:colOff>285750</xdr:colOff>
                <xdr:row>78</xdr:row>
                <xdr:rowOff>123825</xdr:rowOff>
              </to>
            </anchor>
          </objectPr>
        </oleObject>
      </mc:Choice>
      <mc:Fallback>
        <oleObject progId="Visio.Drawing.11" shapeId="23556" r:id="rId8"/>
      </mc:Fallback>
    </mc:AlternateContent>
  </oleObjec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rgb="FF00B050"/>
  </sheetPr>
  <dimension ref="B2:B5"/>
  <sheetViews>
    <sheetView showGridLines="0" topLeftCell="A16" zoomScale="60" zoomScaleNormal="60" workbookViewId="0">
      <selection activeCell="L48" sqref="L48"/>
    </sheetView>
  </sheetViews>
  <sheetFormatPr defaultRowHeight="15"/>
  <cols>
    <col min="2" max="2" width="17.5703125" customWidth="1"/>
    <col min="5" max="5" width="18.5703125" customWidth="1"/>
  </cols>
  <sheetData>
    <row r="2" spans="2:2">
      <c r="B2" s="10"/>
    </row>
    <row r="3" spans="2:2">
      <c r="B3" s="10"/>
    </row>
    <row r="4" spans="2:2">
      <c r="B4" s="10"/>
    </row>
    <row r="5" spans="2:2">
      <c r="B5" s="10"/>
    </row>
  </sheetData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4C7C24B81742A04CB292706DD11599F7" ma:contentTypeVersion="19" ma:contentTypeDescription="Create a new document." ma:contentTypeScope="" ma:versionID="3c8f9a83b3f628c5ae9a10118303014f">
  <xsd:schema xmlns:xsd="http://www.w3.org/2001/XMLSchema" xmlns:xs="http://www.w3.org/2001/XMLSchema" xmlns:p="http://schemas.microsoft.com/office/2006/metadata/properties" xmlns:ns2="bcd5b038-adb1-499f-b4a2-417d4f3a2cae" xmlns:ns3="7fc2b361-d4b1-442d-b278-c9fdb86b0f65" targetNamespace="http://schemas.microsoft.com/office/2006/metadata/properties" ma:root="true" ma:fieldsID="67c5af3a78f8cdb244b4613928f1b05f" ns2:_="" ns3:_="">
    <xsd:import namespace="bcd5b038-adb1-499f-b4a2-417d4f3a2cae"/>
    <xsd:import namespace="7fc2b361-d4b1-442d-b278-c9fdb86b0f65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AutoKeyPoints" minOccurs="0"/>
                <xsd:element ref="ns2:MediaServiceKeyPoints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OCR" minOccurs="0"/>
                <xsd:element ref="ns3:SharedWithUsers" minOccurs="0"/>
                <xsd:element ref="ns3:SharedWithDetails" minOccurs="0"/>
                <xsd:element ref="ns2:lcf76f155ced4ddcb4097134ff3c332f" minOccurs="0"/>
                <xsd:element ref="ns3:TaxCatchAll" minOccurs="0"/>
                <xsd:element ref="ns2:MediaServiceLocation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cd5b038-adb1-499f-b4a2-417d4f3a2cae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AutoKeyPoints" ma:index="12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3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lcf76f155ced4ddcb4097134ff3c332f" ma:index="21" nillable="true" ma:taxonomy="true" ma:internalName="lcf76f155ced4ddcb4097134ff3c332f" ma:taxonomyFieldName="MediaServiceImageTags" ma:displayName="Image Tags" ma:readOnly="false" ma:fieldId="{5cf76f15-5ced-4ddc-b409-7134ff3c332f}" ma:taxonomyMulti="true" ma:sspId="72a7515c-90a7-421b-ad67-16208a055132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Location" ma:index="23" nillable="true" ma:displayName="Location" ma:internalName="MediaServiceLocation" ma:readOnly="true">
      <xsd:simpleType>
        <xsd:restriction base="dms:Text"/>
      </xsd:simpleType>
    </xsd:element>
    <xsd:element name="MediaServiceObjectDetectorVersions" ma:index="24" nillable="true" ma:displayName="MediaServiceObjectDetectorVersions" ma:description="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fc2b361-d4b1-442d-b278-c9fdb86b0f65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2" nillable="true" ma:displayName="Taxonomy Catch All Column" ma:hidden="true" ma:list="{bb6a19c3-d0c2-4994-a65a-f3f8339b4528}" ma:internalName="TaxCatchAll" ma:showField="CatchAllData" ma:web="7fc2b361-d4b1-442d-b278-c9fdb86b0f65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bcd5b038-adb1-499f-b4a2-417d4f3a2cae">
      <Terms xmlns="http://schemas.microsoft.com/office/infopath/2007/PartnerControls"/>
    </lcf76f155ced4ddcb4097134ff3c332f>
    <TaxCatchAll xmlns="7fc2b361-d4b1-442d-b278-c9fdb86b0f65" xsi:nil="true"/>
  </documentManagement>
</p:properties>
</file>

<file path=customXml/item3.xml>��< ? x m l   v e r s i o n = " 1 . 0 "   e n c o d i n g = " u t f - 1 6 " ? > < I D   x m l n s = " h t t p : / / t e m p u r i . o r g / W o r k b o o k M a r k . x s d " > 4 1 d b 8 b 3 5 - c 3 0 e - 4 9 f c - 9 9 e d - f 0 c b d 2 0 3 a 2 6 4 < / I D > 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FB0866B3-82AE-424E-B1C7-75132D966D5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bcd5b038-adb1-499f-b4a2-417d4f3a2cae"/>
    <ds:schemaRef ds:uri="7fc2b361-d4b1-442d-b278-c9fdb86b0f65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E04B2259-EE24-420C-B05A-CF7E8BF5400F}">
  <ds:schemaRefs>
    <ds:schemaRef ds:uri="http://schemas.microsoft.com/office/2006/metadata/properties"/>
    <ds:schemaRef ds:uri="http://schemas.microsoft.com/office/infopath/2007/PartnerControls"/>
    <ds:schemaRef ds:uri="bcd5b038-adb1-499f-b4a2-417d4f3a2cae"/>
    <ds:schemaRef ds:uri="7fc2b361-d4b1-442d-b278-c9fdb86b0f65"/>
  </ds:schemaRefs>
</ds:datastoreItem>
</file>

<file path=customXml/itemProps3.xml><?xml version="1.0" encoding="utf-8"?>
<ds:datastoreItem xmlns:ds="http://schemas.openxmlformats.org/officeDocument/2006/customXml" ds:itemID="{80E606BA-501D-499A-8FFA-8554099767B0}">
  <ds:schemaRefs>
    <ds:schemaRef ds:uri="http://tempuri.org/WorkbookMark.xsd"/>
  </ds:schemaRefs>
</ds:datastoreItem>
</file>

<file path=customXml/itemProps4.xml><?xml version="1.0" encoding="utf-8"?>
<ds:datastoreItem xmlns:ds="http://schemas.openxmlformats.org/officeDocument/2006/customXml" ds:itemID="{A03320F9-0904-4CB6-8806-8E7CF338956C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Sheet1</vt:lpstr>
      <vt:lpstr>Routing_instructions</vt:lpstr>
      <vt:lpstr>Rev</vt:lpstr>
      <vt:lpstr>General Instructions</vt:lpstr>
      <vt:lpstr>Summary (Intel Only)</vt:lpstr>
      <vt:lpstr>Modules Connections</vt:lpstr>
      <vt:lpstr>Decaps</vt:lpstr>
      <vt:lpstr>Sense lines</vt:lpstr>
      <vt:lpstr>Loopbacks</vt:lpstr>
      <vt:lpstr>EEPROM</vt:lpstr>
      <vt:lpstr>Stiffener</vt:lpstr>
      <vt:lpstr>HVMONI-HIMONI</vt:lpstr>
      <vt:lpstr>Time Domain</vt:lpstr>
      <vt:lpstr>IO GROUPING</vt:lpstr>
      <vt:lpstr>Trigger</vt:lpstr>
      <vt:lpstr>Socket-board config</vt:lpstr>
      <vt:lpstr>J1713 breakout Box</vt:lpstr>
      <vt:lpstr>TCI</vt:lpstr>
      <vt:lpstr>HMASTnG|HSLAVnG </vt:lpstr>
    </vt:vector>
  </TitlesOfParts>
  <Manager/>
  <Company>Intel Corporation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Alshannaq, Shadi</dc:creator>
  <cp:keywords/>
  <dc:description/>
  <cp:lastModifiedBy>Hoang, Anh DucX</cp:lastModifiedBy>
  <cp:revision/>
  <dcterms:created xsi:type="dcterms:W3CDTF">2013-09-20T07:27:15Z</dcterms:created>
  <dcterms:modified xsi:type="dcterms:W3CDTF">2025-11-02T10:36:20Z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0x0101004C7C24B81742A04CB292706DD11599F7</vt:lpwstr>
  </property>
  <property fmtid="{D5CDD505-2E9C-101B-9397-08002B2CF9AE}" pid="3" name="Order">
    <vt:r8>308500</vt:r8>
  </property>
  <property fmtid="{D5CDD505-2E9C-101B-9397-08002B2CF9AE}" pid="4" name="MediaServiceImageTags">
    <vt:lpwstr/>
  </property>
</Properties>
</file>